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204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5" i="1"/>
  <c r="N14" i="1"/>
  <c r="N13" i="1"/>
  <c r="N12" i="1"/>
  <c r="N11" i="1"/>
  <c r="N10" i="1"/>
  <c r="N9" i="1"/>
  <c r="N8" i="1"/>
  <c r="N7" i="1"/>
  <c r="N6" i="1"/>
  <c r="F19" i="1"/>
  <c r="F18" i="1"/>
  <c r="F17" i="1"/>
  <c r="F16" i="1"/>
  <c r="F15" i="1"/>
  <c r="F14" i="1"/>
  <c r="F12" i="1"/>
  <c r="F10" i="1"/>
  <c r="F9" i="1"/>
  <c r="F8" i="1"/>
  <c r="F7" i="1"/>
  <c r="C6" i="1"/>
  <c r="D6" i="1" l="1"/>
  <c r="D7" i="1"/>
  <c r="E10" i="1"/>
  <c r="E9" i="1"/>
  <c r="E8" i="1"/>
  <c r="E7" i="1" l="1"/>
  <c r="E6" i="1"/>
  <c r="F6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6" i="1"/>
  <c r="M16" i="1" s="1"/>
  <c r="J15" i="1"/>
  <c r="M15" i="1" s="1"/>
  <c r="J14" i="1"/>
  <c r="M14" i="1" s="1"/>
  <c r="J13" i="1"/>
  <c r="M13" i="1" s="1"/>
  <c r="J12" i="1"/>
  <c r="M12" i="1" s="1"/>
  <c r="J10" i="1"/>
  <c r="M10" i="1" s="1"/>
  <c r="J9" i="1"/>
  <c r="M9" i="1" s="1"/>
  <c r="J8" i="1"/>
  <c r="M8" i="1" s="1"/>
  <c r="L17" i="1"/>
  <c r="K17" i="1"/>
  <c r="L11" i="1"/>
  <c r="K11" i="1"/>
  <c r="L7" i="1"/>
  <c r="L6" i="1" s="1"/>
  <c r="K7" i="1"/>
  <c r="K6" i="1" s="1"/>
  <c r="I7" i="1"/>
  <c r="I11" i="1"/>
  <c r="I17" i="1"/>
  <c r="E20" i="1"/>
  <c r="E19" i="1"/>
  <c r="E18" i="1"/>
  <c r="E17" i="1"/>
  <c r="E16" i="1"/>
  <c r="E15" i="1"/>
  <c r="E14" i="1"/>
  <c r="E13" i="1"/>
  <c r="D12" i="1"/>
  <c r="C12" i="1"/>
  <c r="J11" i="1" l="1"/>
  <c r="M11" i="1" s="1"/>
  <c r="J17" i="1"/>
  <c r="M17" i="1" s="1"/>
  <c r="I6" i="1"/>
  <c r="J7" i="1"/>
  <c r="E12" i="1"/>
  <c r="M7" i="1" l="1"/>
  <c r="J6" i="1"/>
  <c r="M6" i="1" s="1"/>
</calcChain>
</file>

<file path=xl/sharedStrings.xml><?xml version="1.0" encoding="utf-8"?>
<sst xmlns="http://schemas.openxmlformats.org/spreadsheetml/2006/main" count="105" uniqueCount="51">
  <si>
    <t>2013년 세입. 세출 예산서</t>
  </si>
  <si>
    <t>(단위:천원)</t>
  </si>
  <si>
    <t>항목</t>
  </si>
  <si>
    <t>2012년</t>
  </si>
  <si>
    <t>2013년</t>
  </si>
  <si>
    <t>증감</t>
  </si>
  <si>
    <t>금액</t>
  </si>
  <si>
    <t>(%)</t>
  </si>
  <si>
    <t>계</t>
  </si>
  <si>
    <t>보조금</t>
  </si>
  <si>
    <t>자부담</t>
  </si>
  <si>
    <t>총계</t>
  </si>
  <si>
    <t>소계</t>
  </si>
  <si>
    <t>사무비</t>
  </si>
  <si>
    <t>운영비보조금</t>
  </si>
  <si>
    <t>인건비</t>
  </si>
  <si>
    <t>기능보강사업보조금</t>
  </si>
  <si>
    <t>업무추진비</t>
  </si>
  <si>
    <t>기타보조금</t>
  </si>
  <si>
    <t>운영비</t>
  </si>
  <si>
    <t>재산조성비</t>
  </si>
  <si>
    <t>입소자부담금</t>
  </si>
  <si>
    <t>시설비</t>
  </si>
  <si>
    <t>후원금</t>
  </si>
  <si>
    <t>기능보강사업비</t>
  </si>
  <si>
    <t>사업수입</t>
  </si>
  <si>
    <t>환경개선사업비</t>
  </si>
  <si>
    <t>법인전입금</t>
  </si>
  <si>
    <t>자산취득비</t>
  </si>
  <si>
    <t>이월금</t>
  </si>
  <si>
    <t>시설장비유지비</t>
  </si>
  <si>
    <t>잡수입</t>
  </si>
  <si>
    <t>사업비</t>
  </si>
  <si>
    <t>재활사업비</t>
  </si>
  <si>
    <t>잡지출</t>
  </si>
  <si>
    <t>예비비</t>
  </si>
  <si>
    <t>2012년 세입. 세출 결산서</t>
  </si>
  <si>
    <t>(단위 : 원)</t>
  </si>
  <si>
    <t>2012년
예산</t>
  </si>
  <si>
    <t>2012년
결산</t>
  </si>
  <si>
    <t>2012년 결산</t>
  </si>
  <si>
    <t>잡수입</t>
    <phoneticPr fontId="1" type="noConversion"/>
  </si>
  <si>
    <t>과년도수입</t>
    <phoneticPr fontId="1" type="noConversion"/>
  </si>
  <si>
    <t>부채상환금</t>
    <phoneticPr fontId="1" type="noConversion"/>
  </si>
  <si>
    <t>차입금</t>
    <phoneticPr fontId="1" type="noConversion"/>
  </si>
  <si>
    <t>수익운영비</t>
    <phoneticPr fontId="1" type="noConversion"/>
  </si>
  <si>
    <t>예비비</t>
    <phoneticPr fontId="1" type="noConversion"/>
  </si>
  <si>
    <t>과년도지출</t>
    <phoneticPr fontId="1" type="noConversion"/>
  </si>
  <si>
    <t>소계</t>
    <phoneticPr fontId="1" type="noConversion"/>
  </si>
  <si>
    <t>보조금이월금</t>
    <phoneticPr fontId="1" type="noConversion"/>
  </si>
  <si>
    <t>재산
조성비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</si>
</sst>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.0_ "/>
    <numFmt numFmtId="177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41" fontId="6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3" fontId="4" fillId="0" borderId="3" xfId="0" applyNumberFormat="1" applyFont="1" applyBorder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1" xfId="2" applyFont="1" applyBorder="1">
      <alignment vertical="center"/>
    </xf>
    <xf numFmtId="41" fontId="0" fillId="0" borderId="3" xfId="2" applyFont="1" applyBorder="1">
      <alignment vertical="center"/>
    </xf>
    <xf numFmtId="41" fontId="0" fillId="0" borderId="1" xfId="2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O4" sqref="O4"/>
    </sheetView>
  </sheetViews>
  <sheetFormatPr defaultRowHeight="16.5" x14ac:dyDescent="0.3"/>
  <cols>
    <col min="1" max="1" width="7.25" customWidth="1"/>
    <col min="2" max="2" width="18" customWidth="1"/>
    <col min="3" max="3" width="10.375" customWidth="1"/>
    <col min="4" max="4" width="11.5" customWidth="1"/>
    <col min="5" max="5" width="10.625" customWidth="1"/>
    <col min="6" max="6" width="7.125" customWidth="1"/>
    <col min="7" max="7" width="9" customWidth="1"/>
    <col min="8" max="8" width="14.25" customWidth="1"/>
    <col min="9" max="9" width="10.25" customWidth="1"/>
    <col min="10" max="10" width="10.625" customWidth="1"/>
    <col min="11" max="11" width="8.75" customWidth="1"/>
    <col min="12" max="13" width="10.5" customWidth="1"/>
    <col min="14" max="14" width="6.75" customWidth="1"/>
  </cols>
  <sheetData>
    <row r="1" spans="1:14" ht="30.75" customHeight="1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"/>
    </row>
    <row r="2" spans="1:14" x14ac:dyDescent="0.3">
      <c r="A2" s="1"/>
      <c r="B2" s="1"/>
      <c r="C2" s="2"/>
      <c r="D2" s="2"/>
      <c r="E2" s="2"/>
      <c r="F2" s="2"/>
      <c r="G2" s="1"/>
      <c r="H2" s="1"/>
      <c r="I2" s="5"/>
      <c r="J2" s="5"/>
      <c r="K2" s="2"/>
      <c r="L2" s="2"/>
      <c r="M2" s="46" t="s">
        <v>1</v>
      </c>
      <c r="N2" s="46"/>
    </row>
    <row r="3" spans="1:14" x14ac:dyDescent="0.3">
      <c r="A3" s="1"/>
      <c r="B3" s="1"/>
      <c r="C3" s="2"/>
      <c r="D3" s="2"/>
      <c r="E3" s="2"/>
      <c r="F3" s="2"/>
      <c r="G3" s="1"/>
      <c r="H3" s="1"/>
      <c r="I3" s="5"/>
      <c r="J3" s="5"/>
      <c r="K3" s="2"/>
      <c r="L3" s="2"/>
      <c r="M3" s="6"/>
      <c r="N3" s="6"/>
    </row>
    <row r="4" spans="1:14" ht="24.95" customHeight="1" x14ac:dyDescent="0.3">
      <c r="A4" s="42" t="s">
        <v>2</v>
      </c>
      <c r="B4" s="42"/>
      <c r="C4" s="42" t="s">
        <v>3</v>
      </c>
      <c r="D4" s="42" t="s">
        <v>4</v>
      </c>
      <c r="E4" s="43" t="s">
        <v>5</v>
      </c>
      <c r="F4" s="44"/>
      <c r="G4" s="42" t="s">
        <v>2</v>
      </c>
      <c r="H4" s="42"/>
      <c r="I4" s="47" t="s">
        <v>3</v>
      </c>
      <c r="J4" s="42" t="s">
        <v>4</v>
      </c>
      <c r="K4" s="42"/>
      <c r="L4" s="42"/>
      <c r="M4" s="43" t="s">
        <v>5</v>
      </c>
      <c r="N4" s="44"/>
    </row>
    <row r="5" spans="1:14" ht="24.95" customHeight="1" x14ac:dyDescent="0.3">
      <c r="A5" s="42"/>
      <c r="B5" s="42"/>
      <c r="C5" s="42"/>
      <c r="D5" s="42"/>
      <c r="E5" s="3" t="s">
        <v>6</v>
      </c>
      <c r="F5" s="8" t="s">
        <v>7</v>
      </c>
      <c r="G5" s="42"/>
      <c r="H5" s="42"/>
      <c r="I5" s="47"/>
      <c r="J5" s="4" t="s">
        <v>8</v>
      </c>
      <c r="K5" s="3" t="s">
        <v>9</v>
      </c>
      <c r="L5" s="3" t="s">
        <v>10</v>
      </c>
      <c r="M5" s="3" t="s">
        <v>6</v>
      </c>
      <c r="N5" s="8" t="s">
        <v>7</v>
      </c>
    </row>
    <row r="6" spans="1:14" ht="24.95" customHeight="1" x14ac:dyDescent="0.3">
      <c r="A6" s="42" t="s">
        <v>11</v>
      </c>
      <c r="B6" s="42"/>
      <c r="C6" s="35">
        <f>C7+C12</f>
        <v>4752383</v>
      </c>
      <c r="D6" s="35">
        <f>D7+D12</f>
        <v>6964934</v>
      </c>
      <c r="E6" s="35">
        <f>D6-C6</f>
        <v>2212551</v>
      </c>
      <c r="F6" s="35">
        <f>E6/C6*100</f>
        <v>46.556664309252852</v>
      </c>
      <c r="G6" s="42" t="s">
        <v>11</v>
      </c>
      <c r="H6" s="42"/>
      <c r="I6" s="35">
        <f>I7+I11+I17+I20+I21+I22</f>
        <v>4752383</v>
      </c>
      <c r="J6" s="35">
        <f>J7+J11+J17+J20+J21+J22+J23</f>
        <v>6964934</v>
      </c>
      <c r="K6" s="35">
        <f>K7+K11+K17+K22</f>
        <v>934001</v>
      </c>
      <c r="L6" s="35">
        <f>L7+L11+L17+L20+L21+L22+L23</f>
        <v>6030933</v>
      </c>
      <c r="M6" s="36">
        <f>J6-I6</f>
        <v>2212551</v>
      </c>
      <c r="N6" s="37">
        <f>M6/I6*100</f>
        <v>46.556664309252852</v>
      </c>
    </row>
    <row r="7" spans="1:14" ht="24.95" customHeight="1" x14ac:dyDescent="0.3">
      <c r="A7" s="34"/>
      <c r="B7" s="33" t="s">
        <v>48</v>
      </c>
      <c r="C7" s="35">
        <v>783076</v>
      </c>
      <c r="D7" s="35">
        <f>SUM(D8:D11)</f>
        <v>934001</v>
      </c>
      <c r="E7" s="35">
        <f t="shared" ref="E7:E10" si="0">D7-C7</f>
        <v>150925</v>
      </c>
      <c r="F7" s="35">
        <f t="shared" ref="F7:F19" si="1">E7/C7*100</f>
        <v>19.273352778018992</v>
      </c>
      <c r="G7" s="40" t="s">
        <v>13</v>
      </c>
      <c r="H7" s="3" t="s">
        <v>12</v>
      </c>
      <c r="I7" s="35">
        <f>I8+I9+I10</f>
        <v>1569903</v>
      </c>
      <c r="J7" s="35">
        <f>SUM(K7:L7)</f>
        <v>1749074</v>
      </c>
      <c r="K7" s="35">
        <f>SUM(K8:K10)</f>
        <v>572573</v>
      </c>
      <c r="L7" s="35">
        <f>SUM(L8:L10)</f>
        <v>1176501</v>
      </c>
      <c r="M7" s="36">
        <f t="shared" ref="M7:M23" si="2">J7-I7</f>
        <v>179171</v>
      </c>
      <c r="N7" s="37">
        <f t="shared" ref="N7:N22" si="3">M7/I7*100</f>
        <v>11.412870731503794</v>
      </c>
    </row>
    <row r="8" spans="1:14" ht="24.95" customHeight="1" x14ac:dyDescent="0.3">
      <c r="A8" s="38" t="s">
        <v>9</v>
      </c>
      <c r="B8" s="33" t="s">
        <v>14</v>
      </c>
      <c r="C8" s="35">
        <v>496786</v>
      </c>
      <c r="D8" s="35">
        <v>544370</v>
      </c>
      <c r="E8" s="35">
        <f t="shared" si="0"/>
        <v>47584</v>
      </c>
      <c r="F8" s="35">
        <f t="shared" si="1"/>
        <v>9.578369760822568</v>
      </c>
      <c r="G8" s="38"/>
      <c r="H8" s="3" t="s">
        <v>15</v>
      </c>
      <c r="I8" s="35">
        <v>1337810</v>
      </c>
      <c r="J8" s="35">
        <f t="shared" ref="J8:J23" si="4">SUM(K8:L8)</f>
        <v>1487288</v>
      </c>
      <c r="K8" s="35">
        <v>508177</v>
      </c>
      <c r="L8" s="35">
        <v>979111</v>
      </c>
      <c r="M8" s="36">
        <f t="shared" si="2"/>
        <v>149478</v>
      </c>
      <c r="N8" s="37">
        <f t="shared" si="3"/>
        <v>11.173335525971551</v>
      </c>
    </row>
    <row r="9" spans="1:14" ht="24.95" customHeight="1" x14ac:dyDescent="0.3">
      <c r="A9" s="38"/>
      <c r="B9" s="33" t="s">
        <v>16</v>
      </c>
      <c r="C9" s="35">
        <v>230890</v>
      </c>
      <c r="D9" s="35"/>
      <c r="E9" s="35">
        <f t="shared" si="0"/>
        <v>-230890</v>
      </c>
      <c r="F9" s="35">
        <f t="shared" si="1"/>
        <v>-100</v>
      </c>
      <c r="G9" s="38"/>
      <c r="H9" s="3" t="s">
        <v>17</v>
      </c>
      <c r="I9" s="35">
        <v>8700</v>
      </c>
      <c r="J9" s="35">
        <f t="shared" si="4"/>
        <v>8700</v>
      </c>
      <c r="K9" s="35"/>
      <c r="L9" s="35">
        <v>8700</v>
      </c>
      <c r="M9" s="36">
        <f t="shared" si="2"/>
        <v>0</v>
      </c>
      <c r="N9" s="37">
        <f t="shared" si="3"/>
        <v>0</v>
      </c>
    </row>
    <row r="10" spans="1:14" ht="24.95" customHeight="1" x14ac:dyDescent="0.3">
      <c r="A10" s="38"/>
      <c r="B10" s="33" t="s">
        <v>18</v>
      </c>
      <c r="C10" s="35">
        <v>55400</v>
      </c>
      <c r="D10" s="35">
        <v>386446</v>
      </c>
      <c r="E10" s="35">
        <f t="shared" si="0"/>
        <v>331046</v>
      </c>
      <c r="F10" s="35">
        <f t="shared" si="1"/>
        <v>597.55595667870034</v>
      </c>
      <c r="G10" s="39"/>
      <c r="H10" s="3" t="s">
        <v>19</v>
      </c>
      <c r="I10" s="35">
        <v>223393</v>
      </c>
      <c r="J10" s="35">
        <f t="shared" si="4"/>
        <v>253086</v>
      </c>
      <c r="K10" s="35">
        <v>64396</v>
      </c>
      <c r="L10" s="35">
        <v>188690</v>
      </c>
      <c r="M10" s="36">
        <f t="shared" si="2"/>
        <v>29693</v>
      </c>
      <c r="N10" s="37">
        <f t="shared" si="3"/>
        <v>13.291822035605414</v>
      </c>
    </row>
    <row r="11" spans="1:14" ht="24.95" customHeight="1" x14ac:dyDescent="0.3">
      <c r="A11" s="39"/>
      <c r="B11" s="3" t="s">
        <v>49</v>
      </c>
      <c r="C11" s="35"/>
      <c r="D11" s="35">
        <v>3185</v>
      </c>
      <c r="E11" s="35"/>
      <c r="F11" s="35"/>
      <c r="G11" s="41" t="s">
        <v>50</v>
      </c>
      <c r="H11" s="3" t="s">
        <v>12</v>
      </c>
      <c r="I11" s="35">
        <f>I12+I13+I14+I15+I16</f>
        <v>293671</v>
      </c>
      <c r="J11" s="35">
        <f t="shared" si="4"/>
        <v>367276</v>
      </c>
      <c r="K11" s="35">
        <f>SUM(K12:K16)</f>
        <v>338046</v>
      </c>
      <c r="L11" s="35">
        <f t="shared" ref="L11" si="5">SUM(L12:L16)</f>
        <v>29230</v>
      </c>
      <c r="M11" s="36">
        <f t="shared" si="2"/>
        <v>73605</v>
      </c>
      <c r="N11" s="37">
        <f t="shared" si="3"/>
        <v>25.063761828713083</v>
      </c>
    </row>
    <row r="12" spans="1:14" ht="24.95" customHeight="1" x14ac:dyDescent="0.3">
      <c r="A12" s="40" t="s">
        <v>10</v>
      </c>
      <c r="B12" s="3" t="s">
        <v>12</v>
      </c>
      <c r="C12" s="35">
        <f>SUM(C13:C20)</f>
        <v>3969307</v>
      </c>
      <c r="D12" s="35">
        <f>SUM(D13:D20)</f>
        <v>6030933</v>
      </c>
      <c r="E12" s="35">
        <f t="shared" ref="E12:E20" si="6">D12-C12</f>
        <v>2061626</v>
      </c>
      <c r="F12" s="35">
        <f t="shared" si="1"/>
        <v>51.939192408145807</v>
      </c>
      <c r="G12" s="38"/>
      <c r="H12" s="3" t="s">
        <v>22</v>
      </c>
      <c r="I12" s="35">
        <v>15000</v>
      </c>
      <c r="J12" s="35">
        <f t="shared" si="4"/>
        <v>10500</v>
      </c>
      <c r="K12" s="35">
        <v>7000</v>
      </c>
      <c r="L12" s="35">
        <v>3500</v>
      </c>
      <c r="M12" s="36">
        <f t="shared" si="2"/>
        <v>-4500</v>
      </c>
      <c r="N12" s="37">
        <f t="shared" si="3"/>
        <v>-30</v>
      </c>
    </row>
    <row r="13" spans="1:14" ht="24.95" customHeight="1" x14ac:dyDescent="0.3">
      <c r="A13" s="38"/>
      <c r="B13" s="3" t="s">
        <v>21</v>
      </c>
      <c r="C13" s="35"/>
      <c r="D13" s="35"/>
      <c r="E13" s="35">
        <f t="shared" si="6"/>
        <v>0</v>
      </c>
      <c r="F13" s="35"/>
      <c r="G13" s="38"/>
      <c r="H13" s="3" t="s">
        <v>24</v>
      </c>
      <c r="I13" s="35">
        <v>230890</v>
      </c>
      <c r="J13" s="35">
        <f t="shared" si="4"/>
        <v>0</v>
      </c>
      <c r="K13" s="35"/>
      <c r="L13" s="35"/>
      <c r="M13" s="36">
        <f t="shared" si="2"/>
        <v>-230890</v>
      </c>
      <c r="N13" s="37">
        <f t="shared" si="3"/>
        <v>-100</v>
      </c>
    </row>
    <row r="14" spans="1:14" ht="24.95" customHeight="1" x14ac:dyDescent="0.3">
      <c r="A14" s="38"/>
      <c r="B14" s="3" t="s">
        <v>23</v>
      </c>
      <c r="C14" s="35">
        <v>9861</v>
      </c>
      <c r="D14" s="35">
        <v>4000</v>
      </c>
      <c r="E14" s="35">
        <f t="shared" si="6"/>
        <v>-5861</v>
      </c>
      <c r="F14" s="35">
        <f t="shared" si="1"/>
        <v>-59.436162660987733</v>
      </c>
      <c r="G14" s="38"/>
      <c r="H14" s="3" t="s">
        <v>26</v>
      </c>
      <c r="I14" s="35">
        <v>7000</v>
      </c>
      <c r="J14" s="35">
        <f t="shared" si="4"/>
        <v>0</v>
      </c>
      <c r="K14" s="35"/>
      <c r="L14" s="35"/>
      <c r="M14" s="36">
        <f t="shared" si="2"/>
        <v>-7000</v>
      </c>
      <c r="N14" s="37">
        <f t="shared" si="3"/>
        <v>-100</v>
      </c>
    </row>
    <row r="15" spans="1:14" ht="24.95" customHeight="1" x14ac:dyDescent="0.3">
      <c r="A15" s="38"/>
      <c r="B15" s="3" t="s">
        <v>25</v>
      </c>
      <c r="C15" s="35">
        <v>3640936</v>
      </c>
      <c r="D15" s="35">
        <v>5442472</v>
      </c>
      <c r="E15" s="35">
        <f t="shared" si="6"/>
        <v>1801536</v>
      </c>
      <c r="F15" s="35">
        <f t="shared" si="1"/>
        <v>49.48002381805118</v>
      </c>
      <c r="G15" s="38"/>
      <c r="H15" s="3" t="s">
        <v>28</v>
      </c>
      <c r="I15" s="35">
        <v>21181</v>
      </c>
      <c r="J15" s="35">
        <f t="shared" si="4"/>
        <v>337176</v>
      </c>
      <c r="K15" s="35">
        <v>331046</v>
      </c>
      <c r="L15" s="35">
        <v>6130</v>
      </c>
      <c r="M15" s="36">
        <f t="shared" si="2"/>
        <v>315995</v>
      </c>
      <c r="N15" s="37">
        <f t="shared" si="3"/>
        <v>1491.8795146593645</v>
      </c>
    </row>
    <row r="16" spans="1:14" ht="24.95" customHeight="1" x14ac:dyDescent="0.3">
      <c r="A16" s="38"/>
      <c r="B16" s="3" t="s">
        <v>27</v>
      </c>
      <c r="C16" s="35">
        <v>117847</v>
      </c>
      <c r="D16" s="35">
        <v>97000</v>
      </c>
      <c r="E16" s="35">
        <f t="shared" si="6"/>
        <v>-20847</v>
      </c>
      <c r="F16" s="35">
        <f t="shared" si="1"/>
        <v>-17.689886038677269</v>
      </c>
      <c r="G16" s="39"/>
      <c r="H16" s="3" t="s">
        <v>30</v>
      </c>
      <c r="I16" s="35">
        <v>19600</v>
      </c>
      <c r="J16" s="35">
        <f t="shared" si="4"/>
        <v>19600</v>
      </c>
      <c r="K16" s="35"/>
      <c r="L16" s="35">
        <v>19600</v>
      </c>
      <c r="M16" s="36">
        <f t="shared" si="2"/>
        <v>0</v>
      </c>
      <c r="N16" s="37"/>
    </row>
    <row r="17" spans="1:14" ht="24.95" customHeight="1" x14ac:dyDescent="0.3">
      <c r="A17" s="38"/>
      <c r="B17" s="3" t="s">
        <v>29</v>
      </c>
      <c r="C17" s="35">
        <v>152149</v>
      </c>
      <c r="D17" s="35">
        <v>260199</v>
      </c>
      <c r="E17" s="35">
        <f t="shared" si="6"/>
        <v>108050</v>
      </c>
      <c r="F17" s="35">
        <f t="shared" si="1"/>
        <v>71.015912033598639</v>
      </c>
      <c r="G17" s="40" t="s">
        <v>32</v>
      </c>
      <c r="H17" s="7" t="s">
        <v>12</v>
      </c>
      <c r="I17" s="35">
        <f>I18+I19</f>
        <v>2762717</v>
      </c>
      <c r="J17" s="35">
        <f t="shared" si="4"/>
        <v>4529815</v>
      </c>
      <c r="K17" s="35">
        <f>SUM(K18:K19)</f>
        <v>20197</v>
      </c>
      <c r="L17" s="35">
        <f t="shared" ref="L17" si="7">SUM(L18:L19)</f>
        <v>4509618</v>
      </c>
      <c r="M17" s="36">
        <f t="shared" si="2"/>
        <v>1767098</v>
      </c>
      <c r="N17" s="37">
        <f t="shared" si="3"/>
        <v>63.962324045495791</v>
      </c>
    </row>
    <row r="18" spans="1:14" ht="24.95" customHeight="1" x14ac:dyDescent="0.3">
      <c r="A18" s="38"/>
      <c r="B18" s="23" t="s">
        <v>41</v>
      </c>
      <c r="C18" s="35">
        <v>792</v>
      </c>
      <c r="D18" s="35">
        <v>20792</v>
      </c>
      <c r="E18" s="35">
        <f t="shared" si="6"/>
        <v>20000</v>
      </c>
      <c r="F18" s="35">
        <f t="shared" si="1"/>
        <v>2525.2525252525252</v>
      </c>
      <c r="G18" s="38"/>
      <c r="H18" s="7" t="s">
        <v>19</v>
      </c>
      <c r="I18" s="35">
        <v>137517</v>
      </c>
      <c r="J18" s="35">
        <f t="shared" si="4"/>
        <v>154993</v>
      </c>
      <c r="K18" s="35">
        <v>20197</v>
      </c>
      <c r="L18" s="35">
        <v>134796</v>
      </c>
      <c r="M18" s="36">
        <f t="shared" si="2"/>
        <v>17476</v>
      </c>
      <c r="N18" s="37">
        <f t="shared" si="3"/>
        <v>12.708246980373335</v>
      </c>
    </row>
    <row r="19" spans="1:14" ht="24.95" customHeight="1" x14ac:dyDescent="0.3">
      <c r="A19" s="38"/>
      <c r="B19" s="32" t="s">
        <v>42</v>
      </c>
      <c r="C19" s="35">
        <v>47722</v>
      </c>
      <c r="D19" s="35">
        <v>186470</v>
      </c>
      <c r="E19" s="35">
        <f t="shared" si="6"/>
        <v>138748</v>
      </c>
      <c r="F19" s="35">
        <f t="shared" si="1"/>
        <v>290.74221533045556</v>
      </c>
      <c r="G19" s="39"/>
      <c r="H19" s="7" t="s">
        <v>45</v>
      </c>
      <c r="I19" s="35">
        <v>2625200</v>
      </c>
      <c r="J19" s="35">
        <f t="shared" si="4"/>
        <v>4374822</v>
      </c>
      <c r="K19" s="35"/>
      <c r="L19" s="35">
        <v>4374822</v>
      </c>
      <c r="M19" s="36">
        <f t="shared" si="2"/>
        <v>1749622</v>
      </c>
      <c r="N19" s="37">
        <f t="shared" si="3"/>
        <v>66.647188785616322</v>
      </c>
    </row>
    <row r="20" spans="1:14" ht="24.95" customHeight="1" x14ac:dyDescent="0.3">
      <c r="A20" s="39"/>
      <c r="B20" s="3" t="s">
        <v>44</v>
      </c>
      <c r="C20" s="35"/>
      <c r="D20" s="35">
        <v>20000</v>
      </c>
      <c r="E20" s="35">
        <f t="shared" si="6"/>
        <v>20000</v>
      </c>
      <c r="F20" s="35">
        <v>100</v>
      </c>
      <c r="G20" s="43" t="s">
        <v>34</v>
      </c>
      <c r="H20" s="44"/>
      <c r="I20" s="35">
        <v>19000</v>
      </c>
      <c r="J20" s="35">
        <f t="shared" si="4"/>
        <v>30000</v>
      </c>
      <c r="K20" s="35"/>
      <c r="L20" s="35">
        <v>30000</v>
      </c>
      <c r="M20" s="36">
        <f t="shared" si="2"/>
        <v>11000</v>
      </c>
      <c r="N20" s="37">
        <f t="shared" si="3"/>
        <v>57.894736842105267</v>
      </c>
    </row>
    <row r="21" spans="1:14" s="9" customFormat="1" ht="24.95" customHeight="1" x14ac:dyDescent="0.3">
      <c r="A21" s="26"/>
      <c r="B21" s="24"/>
      <c r="C21" s="24"/>
      <c r="D21" s="24"/>
      <c r="E21" s="24"/>
      <c r="F21" s="25"/>
      <c r="G21" s="43" t="s">
        <v>46</v>
      </c>
      <c r="H21" s="44"/>
      <c r="I21" s="35">
        <v>30000</v>
      </c>
      <c r="J21" s="35">
        <f t="shared" si="4"/>
        <v>54134</v>
      </c>
      <c r="K21" s="35"/>
      <c r="L21" s="35">
        <v>54134</v>
      </c>
      <c r="M21" s="36">
        <f t="shared" si="2"/>
        <v>24134</v>
      </c>
      <c r="N21" s="37">
        <f t="shared" si="3"/>
        <v>80.446666666666673</v>
      </c>
    </row>
    <row r="22" spans="1:14" s="9" customFormat="1" ht="24.95" customHeight="1" x14ac:dyDescent="0.3">
      <c r="A22" s="26"/>
      <c r="B22" s="27"/>
      <c r="C22" s="27"/>
      <c r="D22" s="27"/>
      <c r="E22" s="27"/>
      <c r="F22" s="28"/>
      <c r="G22" s="43" t="s">
        <v>47</v>
      </c>
      <c r="H22" s="44"/>
      <c r="I22" s="35">
        <v>77092</v>
      </c>
      <c r="J22" s="35">
        <f t="shared" si="4"/>
        <v>214635</v>
      </c>
      <c r="K22" s="35">
        <v>3185</v>
      </c>
      <c r="L22" s="35">
        <v>211450</v>
      </c>
      <c r="M22" s="36">
        <f t="shared" si="2"/>
        <v>137543</v>
      </c>
      <c r="N22" s="37">
        <f t="shared" si="3"/>
        <v>178.41410263062315</v>
      </c>
    </row>
    <row r="23" spans="1:14" ht="24.95" customHeight="1" x14ac:dyDescent="0.3">
      <c r="A23" s="26"/>
      <c r="B23" s="27"/>
      <c r="C23" s="27"/>
      <c r="D23" s="27"/>
      <c r="E23" s="27"/>
      <c r="F23" s="28"/>
      <c r="G23" s="43" t="s">
        <v>43</v>
      </c>
      <c r="H23" s="44"/>
      <c r="I23" s="35">
        <v>0</v>
      </c>
      <c r="J23" s="35">
        <f t="shared" si="4"/>
        <v>20000</v>
      </c>
      <c r="K23" s="35"/>
      <c r="L23" s="35">
        <v>20000</v>
      </c>
      <c r="M23" s="36">
        <f t="shared" si="2"/>
        <v>20000</v>
      </c>
      <c r="N23" s="37">
        <v>100</v>
      </c>
    </row>
    <row r="24" spans="1:14" ht="24.95" customHeight="1" x14ac:dyDescent="0.3">
      <c r="A24" s="29"/>
      <c r="B24" s="30"/>
      <c r="C24" s="30"/>
      <c r="D24" s="30"/>
      <c r="E24" s="30"/>
      <c r="F24" s="31"/>
    </row>
  </sheetData>
  <mergeCells count="21">
    <mergeCell ref="G20:H20"/>
    <mergeCell ref="G23:H23"/>
    <mergeCell ref="A1:M1"/>
    <mergeCell ref="M2:N2"/>
    <mergeCell ref="A4:B5"/>
    <mergeCell ref="C4:C5"/>
    <mergeCell ref="D4:D5"/>
    <mergeCell ref="E4:F4"/>
    <mergeCell ref="G4:H5"/>
    <mergeCell ref="I4:I5"/>
    <mergeCell ref="J4:L4"/>
    <mergeCell ref="M4:N4"/>
    <mergeCell ref="A12:A20"/>
    <mergeCell ref="G21:H21"/>
    <mergeCell ref="G22:H22"/>
    <mergeCell ref="G6:H6"/>
    <mergeCell ref="A8:A11"/>
    <mergeCell ref="G7:G10"/>
    <mergeCell ref="G11:G16"/>
    <mergeCell ref="G17:G19"/>
    <mergeCell ref="A6:B6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L14" sqref="L14"/>
    </sheetView>
  </sheetViews>
  <sheetFormatPr defaultRowHeight="16.5" x14ac:dyDescent="0.3"/>
  <cols>
    <col min="2" max="2" width="15.5" bestFit="1" customWidth="1"/>
    <col min="3" max="6" width="9.625" customWidth="1"/>
    <col min="8" max="8" width="12.25" bestFit="1" customWidth="1"/>
    <col min="9" max="14" width="9.625" customWidth="1"/>
  </cols>
  <sheetData>
    <row r="1" spans="1:14" ht="20.25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9"/>
    </row>
    <row r="2" spans="1:14" x14ac:dyDescent="0.3">
      <c r="A2" s="9"/>
      <c r="B2" s="9"/>
      <c r="C2" s="10"/>
      <c r="D2" s="10"/>
      <c r="E2" s="10"/>
      <c r="F2" s="10"/>
      <c r="G2" s="9"/>
      <c r="H2" s="9"/>
      <c r="I2" s="11"/>
      <c r="J2" s="11"/>
      <c r="K2" s="10"/>
      <c r="L2" s="10"/>
      <c r="M2" s="10"/>
      <c r="N2" s="9"/>
    </row>
    <row r="3" spans="1:14" x14ac:dyDescent="0.3">
      <c r="A3" s="9"/>
      <c r="B3" s="9"/>
      <c r="C3" s="10"/>
      <c r="D3" s="10"/>
      <c r="E3" s="10"/>
      <c r="F3" s="10"/>
      <c r="G3" s="9"/>
      <c r="H3" s="9"/>
      <c r="I3" s="11"/>
      <c r="J3" s="11"/>
      <c r="K3" s="10"/>
      <c r="L3" s="10"/>
      <c r="M3" s="46" t="s">
        <v>37</v>
      </c>
      <c r="N3" s="46"/>
    </row>
    <row r="4" spans="1:14" x14ac:dyDescent="0.3">
      <c r="A4" s="9"/>
      <c r="B4" s="9"/>
      <c r="C4" s="10"/>
      <c r="D4" s="10"/>
      <c r="E4" s="10"/>
      <c r="F4" s="10"/>
      <c r="G4" s="9"/>
      <c r="H4" s="9"/>
      <c r="I4" s="11"/>
      <c r="J4" s="11"/>
      <c r="K4" s="10"/>
      <c r="L4" s="10"/>
      <c r="M4" s="12"/>
      <c r="N4" s="12"/>
    </row>
    <row r="5" spans="1:14" ht="24.95" customHeight="1" x14ac:dyDescent="0.3">
      <c r="A5" s="61" t="s">
        <v>2</v>
      </c>
      <c r="B5" s="57"/>
      <c r="C5" s="62" t="s">
        <v>38</v>
      </c>
      <c r="D5" s="62" t="s">
        <v>39</v>
      </c>
      <c r="E5" s="63" t="s">
        <v>5</v>
      </c>
      <c r="F5" s="64"/>
      <c r="G5" s="57" t="s">
        <v>2</v>
      </c>
      <c r="H5" s="57"/>
      <c r="I5" s="65" t="s">
        <v>38</v>
      </c>
      <c r="J5" s="57" t="s">
        <v>40</v>
      </c>
      <c r="K5" s="57"/>
      <c r="L5" s="57"/>
      <c r="M5" s="63" t="s">
        <v>5</v>
      </c>
      <c r="N5" s="64"/>
    </row>
    <row r="6" spans="1:14" ht="24.95" customHeight="1" x14ac:dyDescent="0.3">
      <c r="A6" s="57"/>
      <c r="B6" s="57"/>
      <c r="C6" s="57"/>
      <c r="D6" s="57"/>
      <c r="E6" s="13" t="s">
        <v>6</v>
      </c>
      <c r="F6" s="14" t="s">
        <v>7</v>
      </c>
      <c r="G6" s="57"/>
      <c r="H6" s="57"/>
      <c r="I6" s="66"/>
      <c r="J6" s="15" t="s">
        <v>8</v>
      </c>
      <c r="K6" s="13" t="s">
        <v>9</v>
      </c>
      <c r="L6" s="13" t="s">
        <v>10</v>
      </c>
      <c r="M6" s="13" t="s">
        <v>6</v>
      </c>
      <c r="N6" s="14" t="s">
        <v>7</v>
      </c>
    </row>
    <row r="7" spans="1:14" ht="24.95" customHeight="1" x14ac:dyDescent="0.3">
      <c r="A7" s="57" t="s">
        <v>11</v>
      </c>
      <c r="B7" s="57"/>
      <c r="C7" s="16"/>
      <c r="D7" s="16"/>
      <c r="E7" s="16"/>
      <c r="F7" s="17"/>
      <c r="G7" s="57" t="s">
        <v>11</v>
      </c>
      <c r="H7" s="57"/>
      <c r="I7" s="18"/>
      <c r="J7" s="18"/>
      <c r="K7" s="18"/>
      <c r="L7" s="18"/>
      <c r="M7" s="19"/>
      <c r="N7" s="20"/>
    </row>
    <row r="8" spans="1:14" ht="24.95" customHeight="1" x14ac:dyDescent="0.3">
      <c r="A8" s="58" t="s">
        <v>9</v>
      </c>
      <c r="B8" s="13" t="s">
        <v>12</v>
      </c>
      <c r="C8" s="16"/>
      <c r="D8" s="16"/>
      <c r="E8" s="16"/>
      <c r="F8" s="17"/>
      <c r="G8" s="58" t="s">
        <v>13</v>
      </c>
      <c r="H8" s="13" t="s">
        <v>12</v>
      </c>
      <c r="I8" s="18"/>
      <c r="J8" s="18"/>
      <c r="K8" s="16"/>
      <c r="L8" s="16"/>
      <c r="M8" s="19"/>
      <c r="N8" s="20"/>
    </row>
    <row r="9" spans="1:14" ht="24.95" customHeight="1" x14ac:dyDescent="0.3">
      <c r="A9" s="59"/>
      <c r="B9" s="13" t="s">
        <v>14</v>
      </c>
      <c r="C9" s="16"/>
      <c r="D9" s="16"/>
      <c r="E9" s="16"/>
      <c r="F9" s="17"/>
      <c r="G9" s="59"/>
      <c r="H9" s="13" t="s">
        <v>15</v>
      </c>
      <c r="I9" s="18"/>
      <c r="J9" s="18"/>
      <c r="K9" s="16"/>
      <c r="L9" s="16"/>
      <c r="M9" s="19"/>
      <c r="N9" s="20"/>
    </row>
    <row r="10" spans="1:14" ht="24.95" customHeight="1" x14ac:dyDescent="0.3">
      <c r="A10" s="59"/>
      <c r="B10" s="13" t="s">
        <v>16</v>
      </c>
      <c r="C10" s="21"/>
      <c r="D10" s="16"/>
      <c r="E10" s="16"/>
      <c r="F10" s="17"/>
      <c r="G10" s="59"/>
      <c r="H10" s="13" t="s">
        <v>17</v>
      </c>
      <c r="I10" s="18"/>
      <c r="J10" s="18"/>
      <c r="K10" s="21"/>
      <c r="L10" s="16"/>
      <c r="M10" s="19"/>
      <c r="N10" s="20"/>
    </row>
    <row r="11" spans="1:14" ht="24.95" customHeight="1" x14ac:dyDescent="0.3">
      <c r="A11" s="60"/>
      <c r="B11" s="13" t="s">
        <v>18</v>
      </c>
      <c r="C11" s="21"/>
      <c r="D11" s="21"/>
      <c r="E11" s="16"/>
      <c r="F11" s="17"/>
      <c r="G11" s="60"/>
      <c r="H11" s="13" t="s">
        <v>19</v>
      </c>
      <c r="I11" s="18"/>
      <c r="J11" s="18"/>
      <c r="K11" s="16"/>
      <c r="L11" s="16"/>
      <c r="M11" s="19"/>
      <c r="N11" s="20"/>
    </row>
    <row r="12" spans="1:14" ht="24.95" customHeight="1" x14ac:dyDescent="0.3">
      <c r="A12" s="58" t="s">
        <v>10</v>
      </c>
      <c r="B12" s="13" t="s">
        <v>12</v>
      </c>
      <c r="C12" s="16"/>
      <c r="D12" s="16"/>
      <c r="E12" s="16"/>
      <c r="F12" s="17"/>
      <c r="G12" s="58" t="s">
        <v>20</v>
      </c>
      <c r="H12" s="13" t="s">
        <v>12</v>
      </c>
      <c r="I12" s="18"/>
      <c r="J12" s="18"/>
      <c r="K12" s="16"/>
      <c r="L12" s="16"/>
      <c r="M12" s="19"/>
      <c r="N12" s="20"/>
    </row>
    <row r="13" spans="1:14" ht="24.95" customHeight="1" x14ac:dyDescent="0.3">
      <c r="A13" s="59"/>
      <c r="B13" s="13" t="s">
        <v>21</v>
      </c>
      <c r="C13" s="16"/>
      <c r="D13" s="16"/>
      <c r="E13" s="16"/>
      <c r="F13" s="17"/>
      <c r="G13" s="59"/>
      <c r="H13" s="13" t="s">
        <v>22</v>
      </c>
      <c r="I13" s="18"/>
      <c r="J13" s="18"/>
      <c r="K13" s="16"/>
      <c r="L13" s="16"/>
      <c r="M13" s="19"/>
      <c r="N13" s="20"/>
    </row>
    <row r="14" spans="1:14" ht="24.95" customHeight="1" x14ac:dyDescent="0.3">
      <c r="A14" s="59"/>
      <c r="B14" s="13" t="s">
        <v>23</v>
      </c>
      <c r="C14" s="16"/>
      <c r="D14" s="16"/>
      <c r="E14" s="16"/>
      <c r="F14" s="17"/>
      <c r="G14" s="59"/>
      <c r="H14" s="13" t="s">
        <v>24</v>
      </c>
      <c r="I14" s="18"/>
      <c r="J14" s="18"/>
      <c r="K14" s="16"/>
      <c r="L14" s="21"/>
      <c r="M14" s="19"/>
      <c r="N14" s="20"/>
    </row>
    <row r="15" spans="1:14" ht="24.95" customHeight="1" x14ac:dyDescent="0.3">
      <c r="A15" s="59"/>
      <c r="B15" s="13" t="s">
        <v>25</v>
      </c>
      <c r="C15" s="21"/>
      <c r="D15" s="16"/>
      <c r="E15" s="16"/>
      <c r="F15" s="17"/>
      <c r="G15" s="59"/>
      <c r="H15" s="13" t="s">
        <v>26</v>
      </c>
      <c r="I15" s="18"/>
      <c r="J15" s="18"/>
      <c r="K15" s="16"/>
      <c r="L15" s="21"/>
      <c r="M15" s="19"/>
      <c r="N15" s="20"/>
    </row>
    <row r="16" spans="1:14" ht="24.95" customHeight="1" x14ac:dyDescent="0.3">
      <c r="A16" s="59"/>
      <c r="B16" s="13" t="s">
        <v>27</v>
      </c>
      <c r="C16" s="16"/>
      <c r="D16" s="16"/>
      <c r="E16" s="16"/>
      <c r="F16" s="17"/>
      <c r="G16" s="59"/>
      <c r="H16" s="13" t="s">
        <v>28</v>
      </c>
      <c r="I16" s="18"/>
      <c r="J16" s="18"/>
      <c r="K16" s="16"/>
      <c r="L16" s="16"/>
      <c r="M16" s="19"/>
      <c r="N16" s="20"/>
    </row>
    <row r="17" spans="1:14" ht="24.95" customHeight="1" x14ac:dyDescent="0.3">
      <c r="A17" s="59"/>
      <c r="B17" s="13" t="s">
        <v>29</v>
      </c>
      <c r="C17" s="16"/>
      <c r="D17" s="16"/>
      <c r="E17" s="16"/>
      <c r="F17" s="17"/>
      <c r="G17" s="60"/>
      <c r="H17" s="13" t="s">
        <v>30</v>
      </c>
      <c r="I17" s="18"/>
      <c r="J17" s="18"/>
      <c r="K17" s="16"/>
      <c r="L17" s="16"/>
      <c r="M17" s="19"/>
      <c r="N17" s="20"/>
    </row>
    <row r="18" spans="1:14" ht="24.95" customHeight="1" x14ac:dyDescent="0.3">
      <c r="A18" s="60"/>
      <c r="B18" s="13" t="s">
        <v>31</v>
      </c>
      <c r="C18" s="16"/>
      <c r="D18" s="16"/>
      <c r="E18" s="16"/>
      <c r="F18" s="17"/>
      <c r="G18" s="58" t="s">
        <v>32</v>
      </c>
      <c r="H18" s="22" t="s">
        <v>12</v>
      </c>
      <c r="I18" s="18"/>
      <c r="J18" s="18"/>
      <c r="K18" s="18"/>
      <c r="L18" s="18"/>
      <c r="M18" s="19"/>
      <c r="N18" s="20"/>
    </row>
    <row r="19" spans="1:14" ht="24.95" customHeight="1" x14ac:dyDescent="0.3">
      <c r="A19" s="48"/>
      <c r="B19" s="49"/>
      <c r="C19" s="49"/>
      <c r="D19" s="49"/>
      <c r="E19" s="49"/>
      <c r="F19" s="50"/>
      <c r="G19" s="59"/>
      <c r="H19" s="22" t="s">
        <v>19</v>
      </c>
      <c r="I19" s="18"/>
      <c r="J19" s="18"/>
      <c r="K19" s="16"/>
      <c r="L19" s="16"/>
      <c r="M19" s="19"/>
      <c r="N19" s="20"/>
    </row>
    <row r="20" spans="1:14" ht="24.95" customHeight="1" x14ac:dyDescent="0.3">
      <c r="A20" s="51"/>
      <c r="B20" s="52"/>
      <c r="C20" s="52"/>
      <c r="D20" s="52"/>
      <c r="E20" s="52"/>
      <c r="F20" s="53"/>
      <c r="G20" s="60"/>
      <c r="H20" s="22" t="s">
        <v>33</v>
      </c>
      <c r="I20" s="18"/>
      <c r="J20" s="18"/>
      <c r="K20" s="16"/>
      <c r="L20" s="16"/>
      <c r="M20" s="19"/>
      <c r="N20" s="20"/>
    </row>
    <row r="21" spans="1:14" ht="24.95" customHeight="1" x14ac:dyDescent="0.3">
      <c r="A21" s="51"/>
      <c r="B21" s="52"/>
      <c r="C21" s="52"/>
      <c r="D21" s="52"/>
      <c r="E21" s="52"/>
      <c r="F21" s="53"/>
      <c r="G21" s="57" t="s">
        <v>34</v>
      </c>
      <c r="H21" s="57"/>
      <c r="I21" s="18"/>
      <c r="J21" s="18"/>
      <c r="K21" s="21"/>
      <c r="L21" s="16"/>
      <c r="M21" s="19"/>
      <c r="N21" s="20"/>
    </row>
    <row r="22" spans="1:14" ht="24.95" customHeight="1" x14ac:dyDescent="0.3">
      <c r="A22" s="54"/>
      <c r="B22" s="55"/>
      <c r="C22" s="55"/>
      <c r="D22" s="55"/>
      <c r="E22" s="55"/>
      <c r="F22" s="56"/>
      <c r="G22" s="57" t="s">
        <v>35</v>
      </c>
      <c r="H22" s="57"/>
      <c r="I22" s="18"/>
      <c r="J22" s="18"/>
      <c r="K22" s="21"/>
      <c r="L22" s="16"/>
      <c r="M22" s="19"/>
      <c r="N22" s="20"/>
    </row>
    <row r="23" spans="1:14" ht="24.95" customHeight="1" x14ac:dyDescent="0.3"/>
  </sheetData>
  <mergeCells count="20">
    <mergeCell ref="A1:M1"/>
    <mergeCell ref="M3:N3"/>
    <mergeCell ref="A5:B6"/>
    <mergeCell ref="C5:C6"/>
    <mergeCell ref="D5:D6"/>
    <mergeCell ref="E5:F5"/>
    <mergeCell ref="G5:H6"/>
    <mergeCell ref="I5:I6"/>
    <mergeCell ref="J5:L5"/>
    <mergeCell ref="M5:N5"/>
    <mergeCell ref="A19:F22"/>
    <mergeCell ref="A7:B7"/>
    <mergeCell ref="G7:H7"/>
    <mergeCell ref="A8:A11"/>
    <mergeCell ref="G8:G11"/>
    <mergeCell ref="A12:A18"/>
    <mergeCell ref="G12:G17"/>
    <mergeCell ref="G18:G20"/>
    <mergeCell ref="G21:H21"/>
    <mergeCell ref="G22:H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최경란</cp:lastModifiedBy>
  <cp:lastPrinted>2013-01-15T07:02:46Z</cp:lastPrinted>
  <dcterms:created xsi:type="dcterms:W3CDTF">2013-01-15T05:16:00Z</dcterms:created>
  <dcterms:modified xsi:type="dcterms:W3CDTF">2013-01-17T04:21:05Z</dcterms:modified>
</cp:coreProperties>
</file>