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944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  <c r="J23" i="1"/>
  <c r="M23" i="1" s="1"/>
  <c r="N23" i="1" s="1"/>
  <c r="J22" i="1"/>
  <c r="M22" i="1" s="1"/>
  <c r="N22" i="1" s="1"/>
  <c r="J21" i="1" l="1"/>
  <c r="M21" i="1"/>
  <c r="N21" i="1" s="1"/>
  <c r="E12" i="1"/>
  <c r="E9" i="1"/>
  <c r="F9" i="1" s="1"/>
  <c r="E10" i="1"/>
  <c r="F10" i="1" s="1"/>
  <c r="E11" i="1"/>
  <c r="F11" i="1" s="1"/>
  <c r="E14" i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L8" i="1"/>
  <c r="K8" i="1"/>
  <c r="D7" i="1"/>
  <c r="D13" i="1"/>
  <c r="C13" i="1"/>
  <c r="D8" i="1"/>
  <c r="C8" i="1"/>
  <c r="C7" i="1" s="1"/>
  <c r="J8" i="1" l="1"/>
  <c r="E13" i="1"/>
  <c r="F13" i="1" s="1"/>
  <c r="E7" i="1"/>
  <c r="F7" i="1" s="1"/>
  <c r="E8" i="1"/>
  <c r="F8" i="1" s="1"/>
  <c r="I8" i="1" l="1"/>
  <c r="M8" i="1" s="1"/>
  <c r="N8" i="1" s="1"/>
  <c r="K12" i="1"/>
  <c r="L12" i="1"/>
  <c r="I12" i="1"/>
  <c r="I18" i="1"/>
  <c r="K18" i="1"/>
  <c r="L18" i="1"/>
  <c r="L7" i="1" l="1"/>
  <c r="K7" i="1"/>
  <c r="I7" i="1"/>
  <c r="J10" i="1"/>
  <c r="M10" i="1" s="1"/>
  <c r="N10" i="1" s="1"/>
  <c r="J11" i="1"/>
  <c r="M11" i="1" s="1"/>
  <c r="N11" i="1" s="1"/>
  <c r="J12" i="1"/>
  <c r="M12" i="1" s="1"/>
  <c r="N12" i="1" s="1"/>
  <c r="J13" i="1"/>
  <c r="M13" i="1" s="1"/>
  <c r="N13" i="1" s="1"/>
  <c r="J14" i="1"/>
  <c r="M14" i="1" s="1"/>
  <c r="N14" i="1" s="1"/>
  <c r="J15" i="1"/>
  <c r="M15" i="1" s="1"/>
  <c r="N15" i="1" s="1"/>
  <c r="J16" i="1"/>
  <c r="M16" i="1" s="1"/>
  <c r="N16" i="1" s="1"/>
  <c r="J17" i="1"/>
  <c r="M17" i="1" s="1"/>
  <c r="N17" i="1" s="1"/>
  <c r="J18" i="1"/>
  <c r="M18" i="1" s="1"/>
  <c r="N18" i="1" s="1"/>
  <c r="J19" i="1"/>
  <c r="M19" i="1" s="1"/>
  <c r="N19" i="1" s="1"/>
  <c r="J20" i="1"/>
  <c r="M20" i="1" s="1"/>
  <c r="N20" i="1" s="1"/>
  <c r="J9" i="1"/>
  <c r="M9" i="1" s="1"/>
  <c r="N9" i="1" s="1"/>
  <c r="M7" i="1" l="1"/>
  <c r="N7" i="1" s="1"/>
</calcChain>
</file>

<file path=xl/sharedStrings.xml><?xml version="1.0" encoding="utf-8"?>
<sst xmlns="http://schemas.openxmlformats.org/spreadsheetml/2006/main" count="104" uniqueCount="50">
  <si>
    <t>항목</t>
  </si>
  <si>
    <t>증감</t>
  </si>
  <si>
    <t>금액</t>
  </si>
  <si>
    <t>(%)</t>
  </si>
  <si>
    <t>계</t>
  </si>
  <si>
    <t>보조금</t>
  </si>
  <si>
    <t>자부담</t>
  </si>
  <si>
    <t>총계</t>
  </si>
  <si>
    <t>소계</t>
  </si>
  <si>
    <t>사무비</t>
  </si>
  <si>
    <t>운영비보조금</t>
  </si>
  <si>
    <t>인건비</t>
  </si>
  <si>
    <t>기능보강사업보조금</t>
  </si>
  <si>
    <t>업무추진비</t>
  </si>
  <si>
    <t>기타보조금</t>
  </si>
  <si>
    <t>운영비</t>
  </si>
  <si>
    <t>재산조성비</t>
  </si>
  <si>
    <t>입소자부담금</t>
  </si>
  <si>
    <t>시설비</t>
  </si>
  <si>
    <t>후원금</t>
  </si>
  <si>
    <t>기능보강사업비</t>
  </si>
  <si>
    <t>사업수입</t>
  </si>
  <si>
    <t>환경개선사업비</t>
  </si>
  <si>
    <t>법인전입금</t>
  </si>
  <si>
    <t>자산취득비</t>
  </si>
  <si>
    <t>이월금</t>
  </si>
  <si>
    <t>시설장비유지비</t>
  </si>
  <si>
    <t>잡수입</t>
  </si>
  <si>
    <t>사업비</t>
  </si>
  <si>
    <t>재활사업비</t>
  </si>
  <si>
    <t>잡지출</t>
  </si>
  <si>
    <t>예비비</t>
  </si>
  <si>
    <t>2012년 세입. 세출 결산서</t>
  </si>
  <si>
    <t>(단위 : 원)</t>
  </si>
  <si>
    <t>2012년
예산</t>
  </si>
  <si>
    <t>2012년
결산</t>
  </si>
  <si>
    <t>2012년 결산</t>
  </si>
  <si>
    <t>과년도수입</t>
    <phoneticPr fontId="1" type="noConversion"/>
  </si>
  <si>
    <t>2012년 결산</t>
    <phoneticPr fontId="1" type="noConversion"/>
  </si>
  <si>
    <t>2012년 예산</t>
    <phoneticPr fontId="1" type="noConversion"/>
  </si>
  <si>
    <t>(단위: 원)</t>
    <phoneticPr fontId="1" type="noConversion"/>
  </si>
  <si>
    <t>잡수입</t>
    <phoneticPr fontId="1" type="noConversion"/>
  </si>
  <si>
    <t>과년도지출</t>
    <phoneticPr fontId="1" type="noConversion"/>
  </si>
  <si>
    <t>수익운영비</t>
    <phoneticPr fontId="1" type="noConversion"/>
  </si>
  <si>
    <t>총     계</t>
    <phoneticPr fontId="1" type="noConversion"/>
  </si>
  <si>
    <t xml:space="preserve">            잡수입</t>
    <phoneticPr fontId="1" type="noConversion"/>
  </si>
  <si>
    <t>2012년 세입. 세출 결산서</t>
    <phoneticPr fontId="1" type="noConversion"/>
  </si>
  <si>
    <t>잡지출</t>
    <phoneticPr fontId="1" type="noConversion"/>
  </si>
  <si>
    <t>예비비</t>
    <phoneticPr fontId="1" type="noConversion"/>
  </si>
  <si>
    <t>차기이월금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</si>
</sst>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.0_ "/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41" fontId="7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41" fontId="0" fillId="0" borderId="1" xfId="2" applyFont="1" applyBorder="1">
      <alignment vertical="center"/>
    </xf>
    <xf numFmtId="41" fontId="0" fillId="0" borderId="3" xfId="2" applyFont="1" applyBorder="1">
      <alignment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N24" sqref="N24"/>
    </sheetView>
  </sheetViews>
  <sheetFormatPr defaultRowHeight="16.5" x14ac:dyDescent="0.3"/>
  <cols>
    <col min="2" max="2" width="19.25" bestFit="1" customWidth="1"/>
    <col min="3" max="4" width="16.125" bestFit="1" customWidth="1"/>
    <col min="5" max="5" width="12.75" bestFit="1" customWidth="1"/>
    <col min="6" max="6" width="9.625" customWidth="1"/>
    <col min="7" max="7" width="11" bestFit="1" customWidth="1"/>
    <col min="8" max="8" width="15.125" bestFit="1" customWidth="1"/>
    <col min="9" max="9" width="16.125" bestFit="1" customWidth="1"/>
    <col min="10" max="10" width="13.625" bestFit="1" customWidth="1"/>
    <col min="11" max="11" width="12.125" bestFit="1" customWidth="1"/>
    <col min="12" max="12" width="13.625" bestFit="1" customWidth="1"/>
    <col min="13" max="13" width="12.75" bestFit="1" customWidth="1"/>
    <col min="14" max="14" width="14.375" bestFit="1" customWidth="1"/>
  </cols>
  <sheetData>
    <row r="1" spans="1:14" ht="38.25" customHeight="1" x14ac:dyDescent="0.3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3">
      <c r="A2" s="1"/>
      <c r="B2" s="1"/>
      <c r="C2" s="2"/>
      <c r="D2" s="2"/>
      <c r="E2" s="2"/>
      <c r="F2" s="2"/>
      <c r="G2" s="1"/>
      <c r="H2" s="1"/>
      <c r="I2" s="7"/>
      <c r="J2" s="7"/>
      <c r="K2" s="2"/>
      <c r="L2" s="2"/>
      <c r="M2" s="2"/>
      <c r="N2" s="1"/>
    </row>
    <row r="3" spans="1:14" x14ac:dyDescent="0.3">
      <c r="A3" s="1"/>
      <c r="B3" s="1"/>
      <c r="C3" s="2"/>
      <c r="D3" s="2"/>
      <c r="E3" s="2"/>
      <c r="F3" s="2"/>
      <c r="G3" s="1"/>
      <c r="H3" s="1"/>
      <c r="I3" s="7"/>
      <c r="J3" s="7"/>
      <c r="K3" s="2"/>
      <c r="L3" s="2"/>
      <c r="M3" s="47" t="s">
        <v>40</v>
      </c>
      <c r="N3" s="47"/>
    </row>
    <row r="4" spans="1:14" x14ac:dyDescent="0.3">
      <c r="A4" s="1"/>
      <c r="B4" s="1"/>
      <c r="C4" s="2"/>
      <c r="D4" s="2"/>
      <c r="E4" s="2"/>
      <c r="F4" s="2"/>
      <c r="G4" s="1"/>
      <c r="H4" s="1"/>
      <c r="I4" s="7"/>
      <c r="J4" s="7"/>
      <c r="K4" s="2"/>
      <c r="L4" s="2"/>
      <c r="M4" s="8"/>
      <c r="N4" s="8"/>
    </row>
    <row r="5" spans="1:14" ht="24.95" customHeight="1" x14ac:dyDescent="0.3">
      <c r="A5" s="46" t="s">
        <v>0</v>
      </c>
      <c r="B5" s="46"/>
      <c r="C5" s="48" t="s">
        <v>39</v>
      </c>
      <c r="D5" s="48" t="s">
        <v>38</v>
      </c>
      <c r="E5" s="44" t="s">
        <v>1</v>
      </c>
      <c r="F5" s="45"/>
      <c r="G5" s="46" t="s">
        <v>0</v>
      </c>
      <c r="H5" s="46"/>
      <c r="I5" s="48" t="s">
        <v>39</v>
      </c>
      <c r="J5" s="46" t="s">
        <v>38</v>
      </c>
      <c r="K5" s="46"/>
      <c r="L5" s="46"/>
      <c r="M5" s="44" t="s">
        <v>1</v>
      </c>
      <c r="N5" s="45"/>
    </row>
    <row r="6" spans="1:14" ht="24.95" customHeight="1" x14ac:dyDescent="0.3">
      <c r="A6" s="46"/>
      <c r="B6" s="46"/>
      <c r="C6" s="49"/>
      <c r="D6" s="49"/>
      <c r="E6" s="3" t="s">
        <v>2</v>
      </c>
      <c r="F6" s="11" t="s">
        <v>3</v>
      </c>
      <c r="G6" s="46"/>
      <c r="H6" s="46"/>
      <c r="I6" s="49"/>
      <c r="J6" s="6" t="s">
        <v>4</v>
      </c>
      <c r="K6" s="3" t="s">
        <v>5</v>
      </c>
      <c r="L6" s="3" t="s">
        <v>6</v>
      </c>
      <c r="M6" s="3" t="s">
        <v>2</v>
      </c>
      <c r="N6" s="11" t="s">
        <v>3</v>
      </c>
    </row>
    <row r="7" spans="1:14" ht="24.95" customHeight="1" x14ac:dyDescent="0.3">
      <c r="A7" s="40" t="s">
        <v>44</v>
      </c>
      <c r="B7" s="40"/>
      <c r="C7" s="9">
        <f>C8+C13+C20</f>
        <v>4752383000</v>
      </c>
      <c r="D7" s="9">
        <f>D8+D13+D20</f>
        <v>4543234737</v>
      </c>
      <c r="E7" s="9">
        <f>D7-C7</f>
        <v>-209148263</v>
      </c>
      <c r="F7" s="13">
        <f>E7/C7*100</f>
        <v>-4.4009134575222575</v>
      </c>
      <c r="G7" s="40" t="s">
        <v>44</v>
      </c>
      <c r="H7" s="40"/>
      <c r="I7" s="9">
        <f>I8+I12+I18+I21+I22+I23+I24</f>
        <v>4752383000</v>
      </c>
      <c r="J7" s="9">
        <f>SUM(J8+J12+J18+J21+J22+J24)</f>
        <v>4543234737</v>
      </c>
      <c r="K7" s="9">
        <f>K8+K12+K18+K21+K22+K23+K24</f>
        <v>743812778</v>
      </c>
      <c r="L7" s="9">
        <f>L8+L12+L18+L21+L22+L23+L24</f>
        <v>3799421959</v>
      </c>
      <c r="M7" s="33">
        <f>J7-I7</f>
        <v>-209148263</v>
      </c>
      <c r="N7" s="14">
        <f>M7/I7*100</f>
        <v>-4.4009134575222575</v>
      </c>
    </row>
    <row r="8" spans="1:14" ht="24.95" customHeight="1" x14ac:dyDescent="0.3">
      <c r="A8" s="50" t="s">
        <v>5</v>
      </c>
      <c r="B8" s="36" t="s">
        <v>8</v>
      </c>
      <c r="C8" s="9">
        <f>SUM(C9:C12)</f>
        <v>783076000</v>
      </c>
      <c r="D8" s="9">
        <f>SUM(D9:D12)</f>
        <v>743812778</v>
      </c>
      <c r="E8" s="9">
        <f>D8-C8</f>
        <v>-39263222</v>
      </c>
      <c r="F8" s="13">
        <f t="shared" ref="F8:F20" si="0">E8/C8*100</f>
        <v>-5.0139733563536621</v>
      </c>
      <c r="G8" s="41" t="s">
        <v>9</v>
      </c>
      <c r="H8" s="36" t="s">
        <v>8</v>
      </c>
      <c r="I8" s="9">
        <f>SUM(I9:I11)</f>
        <v>1569903000</v>
      </c>
      <c r="J8" s="9">
        <f>SUM(K8:L8)</f>
        <v>1489209742</v>
      </c>
      <c r="K8" s="5">
        <f>SUM(K9:K11)</f>
        <v>518939245</v>
      </c>
      <c r="L8" s="5">
        <f>SUM(L9:L11)</f>
        <v>970270497</v>
      </c>
      <c r="M8" s="33">
        <f t="shared" ref="M8:M24" si="1">J8-I8</f>
        <v>-80693258</v>
      </c>
      <c r="N8" s="14">
        <f t="shared" ref="N8:N24" si="2">M8/I8*100</f>
        <v>-5.1400155296218939</v>
      </c>
    </row>
    <row r="9" spans="1:14" ht="24.95" customHeight="1" x14ac:dyDescent="0.3">
      <c r="A9" s="51"/>
      <c r="B9" s="31" t="s">
        <v>10</v>
      </c>
      <c r="C9" s="9">
        <v>496786000</v>
      </c>
      <c r="D9" s="9">
        <v>491320320</v>
      </c>
      <c r="E9" s="9">
        <f t="shared" ref="E9:E20" si="3">D9-C9</f>
        <v>-5465680</v>
      </c>
      <c r="F9" s="13">
        <f t="shared" si="0"/>
        <v>-1.1002081379104887</v>
      </c>
      <c r="G9" s="42"/>
      <c r="H9" s="3" t="s">
        <v>11</v>
      </c>
      <c r="I9" s="9">
        <v>1337810000</v>
      </c>
      <c r="J9" s="9">
        <f>SUM(K9:L9)</f>
        <v>1321704510</v>
      </c>
      <c r="K9" s="5">
        <v>460706365</v>
      </c>
      <c r="L9" s="5">
        <v>860998145</v>
      </c>
      <c r="M9" s="33">
        <f t="shared" si="1"/>
        <v>-16105490</v>
      </c>
      <c r="N9" s="14">
        <f t="shared" si="2"/>
        <v>-1.2038697572898991</v>
      </c>
    </row>
    <row r="10" spans="1:14" ht="24.95" customHeight="1" x14ac:dyDescent="0.3">
      <c r="A10" s="51"/>
      <c r="B10" s="31" t="s">
        <v>12</v>
      </c>
      <c r="C10" s="9">
        <v>230890000</v>
      </c>
      <c r="D10" s="9">
        <v>197054000</v>
      </c>
      <c r="E10" s="9">
        <f t="shared" si="3"/>
        <v>-33836000</v>
      </c>
      <c r="F10" s="13">
        <f t="shared" si="0"/>
        <v>-14.654597427346355</v>
      </c>
      <c r="G10" s="42"/>
      <c r="H10" s="3" t="s">
        <v>13</v>
      </c>
      <c r="I10" s="9">
        <v>8700000</v>
      </c>
      <c r="J10" s="9">
        <f t="shared" ref="J10:J20" si="4">SUM(K10:L10)</f>
        <v>2562660</v>
      </c>
      <c r="K10" s="4"/>
      <c r="L10" s="5">
        <v>2562660</v>
      </c>
      <c r="M10" s="33">
        <f t="shared" si="1"/>
        <v>-6137340</v>
      </c>
      <c r="N10" s="14">
        <f t="shared" si="2"/>
        <v>-70.544137931034484</v>
      </c>
    </row>
    <row r="11" spans="1:14" ht="24.95" customHeight="1" x14ac:dyDescent="0.3">
      <c r="A11" s="51"/>
      <c r="B11" s="31" t="s">
        <v>14</v>
      </c>
      <c r="C11" s="9">
        <v>55400000</v>
      </c>
      <c r="D11" s="9">
        <v>55400000</v>
      </c>
      <c r="E11" s="9">
        <f t="shared" si="3"/>
        <v>0</v>
      </c>
      <c r="F11" s="13">
        <f t="shared" si="0"/>
        <v>0</v>
      </c>
      <c r="G11" s="43"/>
      <c r="H11" s="3" t="s">
        <v>15</v>
      </c>
      <c r="I11" s="9">
        <v>223393000</v>
      </c>
      <c r="J11" s="9">
        <f t="shared" si="4"/>
        <v>164942572</v>
      </c>
      <c r="K11" s="5">
        <v>58232880</v>
      </c>
      <c r="L11" s="5">
        <v>106709692</v>
      </c>
      <c r="M11" s="33">
        <f t="shared" si="1"/>
        <v>-58450428</v>
      </c>
      <c r="N11" s="14">
        <f t="shared" si="2"/>
        <v>-26.164843124001198</v>
      </c>
    </row>
    <row r="12" spans="1:14" ht="24.95" customHeight="1" x14ac:dyDescent="0.3">
      <c r="A12" s="52"/>
      <c r="B12" s="32" t="s">
        <v>41</v>
      </c>
      <c r="C12" s="9">
        <v>0</v>
      </c>
      <c r="D12" s="9">
        <v>38458</v>
      </c>
      <c r="E12" s="9">
        <f>D12-C12</f>
        <v>38458</v>
      </c>
      <c r="F12" s="13"/>
      <c r="G12" s="41" t="s">
        <v>16</v>
      </c>
      <c r="H12" s="36" t="s">
        <v>8</v>
      </c>
      <c r="I12" s="9">
        <f>SUM(I13:I17)</f>
        <v>293671000</v>
      </c>
      <c r="J12" s="9">
        <f t="shared" si="4"/>
        <v>235159100</v>
      </c>
      <c r="K12" s="5">
        <f>SUM(K13:K17)</f>
        <v>204054000</v>
      </c>
      <c r="L12" s="5">
        <f>SUM(L13:L17)</f>
        <v>31105100</v>
      </c>
      <c r="M12" s="33">
        <f t="shared" si="1"/>
        <v>-58511900</v>
      </c>
      <c r="N12" s="14">
        <f t="shared" si="2"/>
        <v>-19.924303046606575</v>
      </c>
    </row>
    <row r="13" spans="1:14" ht="24.95" customHeight="1" x14ac:dyDescent="0.3">
      <c r="A13" s="41" t="s">
        <v>6</v>
      </c>
      <c r="B13" s="36" t="s">
        <v>8</v>
      </c>
      <c r="C13" s="9">
        <f>SUM(C14:C19)</f>
        <v>3968515000</v>
      </c>
      <c r="D13" s="9">
        <f>SUM(D14:D19)</f>
        <v>3779163246</v>
      </c>
      <c r="E13" s="9">
        <f t="shared" si="3"/>
        <v>-189351754</v>
      </c>
      <c r="F13" s="13">
        <f t="shared" si="0"/>
        <v>-4.7713503413745446</v>
      </c>
      <c r="G13" s="42"/>
      <c r="H13" s="3" t="s">
        <v>18</v>
      </c>
      <c r="I13" s="9">
        <v>15000000</v>
      </c>
      <c r="J13" s="9">
        <f t="shared" si="4"/>
        <v>3332030</v>
      </c>
      <c r="K13" s="5"/>
      <c r="L13" s="5">
        <v>3332030</v>
      </c>
      <c r="M13" s="33">
        <f t="shared" si="1"/>
        <v>-11667970</v>
      </c>
      <c r="N13" s="14">
        <f t="shared" si="2"/>
        <v>-77.786466666666669</v>
      </c>
    </row>
    <row r="14" spans="1:14" ht="24.95" customHeight="1" x14ac:dyDescent="0.3">
      <c r="A14" s="42"/>
      <c r="B14" s="31" t="s">
        <v>17</v>
      </c>
      <c r="C14" s="9">
        <v>0</v>
      </c>
      <c r="D14" s="9">
        <v>0</v>
      </c>
      <c r="E14" s="9">
        <f t="shared" si="3"/>
        <v>0</v>
      </c>
      <c r="F14" s="13"/>
      <c r="G14" s="42"/>
      <c r="H14" s="3" t="s">
        <v>20</v>
      </c>
      <c r="I14" s="9">
        <v>230890000</v>
      </c>
      <c r="J14" s="9">
        <f t="shared" si="4"/>
        <v>197054000</v>
      </c>
      <c r="K14" s="5">
        <v>197054000</v>
      </c>
      <c r="L14" s="4"/>
      <c r="M14" s="33">
        <f t="shared" si="1"/>
        <v>-33836000</v>
      </c>
      <c r="N14" s="14">
        <f t="shared" si="2"/>
        <v>-14.654597427346355</v>
      </c>
    </row>
    <row r="15" spans="1:14" ht="24.95" customHeight="1" x14ac:dyDescent="0.3">
      <c r="A15" s="42"/>
      <c r="B15" s="31" t="s">
        <v>19</v>
      </c>
      <c r="C15" s="9">
        <v>9861000</v>
      </c>
      <c r="D15" s="9">
        <v>16226797</v>
      </c>
      <c r="E15" s="9">
        <f t="shared" si="3"/>
        <v>6365797</v>
      </c>
      <c r="F15" s="13">
        <f t="shared" si="0"/>
        <v>64.555288510293067</v>
      </c>
      <c r="G15" s="42"/>
      <c r="H15" s="3" t="s">
        <v>22</v>
      </c>
      <c r="I15" s="9">
        <v>7000000</v>
      </c>
      <c r="J15" s="9">
        <f t="shared" si="4"/>
        <v>7000000</v>
      </c>
      <c r="K15" s="5">
        <v>7000000</v>
      </c>
      <c r="L15" s="4"/>
      <c r="M15" s="33">
        <f t="shared" si="1"/>
        <v>0</v>
      </c>
      <c r="N15" s="14">
        <f t="shared" si="2"/>
        <v>0</v>
      </c>
    </row>
    <row r="16" spans="1:14" ht="24.95" customHeight="1" x14ac:dyDescent="0.3">
      <c r="A16" s="42"/>
      <c r="B16" s="31" t="s">
        <v>21</v>
      </c>
      <c r="C16" s="9">
        <v>3640936000</v>
      </c>
      <c r="D16" s="9">
        <v>3461912484</v>
      </c>
      <c r="E16" s="9">
        <f t="shared" si="3"/>
        <v>-179023516</v>
      </c>
      <c r="F16" s="13">
        <f t="shared" si="0"/>
        <v>-4.916964099341488</v>
      </c>
      <c r="G16" s="42"/>
      <c r="H16" s="3" t="s">
        <v>24</v>
      </c>
      <c r="I16" s="9">
        <v>21181000</v>
      </c>
      <c r="J16" s="9">
        <f t="shared" si="4"/>
        <v>15777520</v>
      </c>
      <c r="K16" s="5"/>
      <c r="L16" s="5">
        <v>15777520</v>
      </c>
      <c r="M16" s="33">
        <f t="shared" si="1"/>
        <v>-5403480</v>
      </c>
      <c r="N16" s="14">
        <f t="shared" si="2"/>
        <v>-25.51097681884708</v>
      </c>
    </row>
    <row r="17" spans="1:14" ht="24.95" customHeight="1" x14ac:dyDescent="0.3">
      <c r="A17" s="42"/>
      <c r="B17" s="31" t="s">
        <v>23</v>
      </c>
      <c r="C17" s="9">
        <v>117847000</v>
      </c>
      <c r="D17" s="9">
        <v>117847000</v>
      </c>
      <c r="E17" s="9">
        <f t="shared" si="3"/>
        <v>0</v>
      </c>
      <c r="F17" s="13">
        <f t="shared" si="0"/>
        <v>0</v>
      </c>
      <c r="G17" s="43"/>
      <c r="H17" s="3" t="s">
        <v>26</v>
      </c>
      <c r="I17" s="9">
        <v>19600000</v>
      </c>
      <c r="J17" s="9">
        <f t="shared" si="4"/>
        <v>11995550</v>
      </c>
      <c r="K17" s="5"/>
      <c r="L17" s="5">
        <v>11995550</v>
      </c>
      <c r="M17" s="33">
        <f t="shared" si="1"/>
        <v>-7604450</v>
      </c>
      <c r="N17" s="14">
        <f t="shared" si="2"/>
        <v>-38.79821428571428</v>
      </c>
    </row>
    <row r="18" spans="1:14" ht="24.95" customHeight="1" x14ac:dyDescent="0.3">
      <c r="A18" s="42"/>
      <c r="B18" s="31" t="s">
        <v>25</v>
      </c>
      <c r="C18" s="9">
        <v>152149000</v>
      </c>
      <c r="D18" s="9">
        <v>149010165</v>
      </c>
      <c r="E18" s="9">
        <f t="shared" si="3"/>
        <v>-3138835</v>
      </c>
      <c r="F18" s="13">
        <f t="shared" si="0"/>
        <v>-2.0630007426930179</v>
      </c>
      <c r="G18" s="41" t="s">
        <v>28</v>
      </c>
      <c r="H18" s="37" t="s">
        <v>8</v>
      </c>
      <c r="I18" s="9">
        <f>SUM(I19:I20)</f>
        <v>2762717000</v>
      </c>
      <c r="J18" s="9">
        <f t="shared" si="4"/>
        <v>2435055885</v>
      </c>
      <c r="K18" s="9">
        <f>SUM(K19:K20)</f>
        <v>17634608</v>
      </c>
      <c r="L18" s="9">
        <f>SUM(L19:L20)</f>
        <v>2417421277</v>
      </c>
      <c r="M18" s="33">
        <f t="shared" si="1"/>
        <v>-327661115</v>
      </c>
      <c r="N18" s="14">
        <f t="shared" si="2"/>
        <v>-11.86010420176949</v>
      </c>
    </row>
    <row r="19" spans="1:14" ht="24.95" customHeight="1" x14ac:dyDescent="0.3">
      <c r="A19" s="43"/>
      <c r="B19" s="31" t="s">
        <v>37</v>
      </c>
      <c r="C19" s="9">
        <v>47722000</v>
      </c>
      <c r="D19" s="9">
        <v>34166800</v>
      </c>
      <c r="E19" s="9">
        <f t="shared" si="3"/>
        <v>-13555200</v>
      </c>
      <c r="F19" s="13">
        <f t="shared" si="0"/>
        <v>-28.404509450567872</v>
      </c>
      <c r="G19" s="42"/>
      <c r="H19" s="10" t="s">
        <v>15</v>
      </c>
      <c r="I19" s="9">
        <v>137517000</v>
      </c>
      <c r="J19" s="9">
        <f t="shared" si="4"/>
        <v>128265267</v>
      </c>
      <c r="K19" s="9">
        <v>17634608</v>
      </c>
      <c r="L19" s="9">
        <v>110630659</v>
      </c>
      <c r="M19" s="33">
        <f t="shared" si="1"/>
        <v>-9251733</v>
      </c>
      <c r="N19" s="14">
        <f t="shared" si="2"/>
        <v>-6.7277013023844328</v>
      </c>
    </row>
    <row r="20" spans="1:14" ht="24.95" customHeight="1" x14ac:dyDescent="0.3">
      <c r="A20" s="44" t="s">
        <v>45</v>
      </c>
      <c r="B20" s="45"/>
      <c r="C20" s="9">
        <v>792000</v>
      </c>
      <c r="D20" s="9">
        <v>20258713</v>
      </c>
      <c r="E20" s="9">
        <f t="shared" si="3"/>
        <v>19466713</v>
      </c>
      <c r="F20" s="13">
        <f t="shared" si="0"/>
        <v>2457.9183080808084</v>
      </c>
      <c r="G20" s="43"/>
      <c r="H20" s="10" t="s">
        <v>43</v>
      </c>
      <c r="I20" s="9">
        <v>2625200000</v>
      </c>
      <c r="J20" s="9">
        <f t="shared" si="4"/>
        <v>2306790618</v>
      </c>
      <c r="K20" s="9"/>
      <c r="L20" s="9">
        <v>2306790618</v>
      </c>
      <c r="M20" s="33">
        <f t="shared" si="1"/>
        <v>-318409382</v>
      </c>
      <c r="N20" s="14">
        <f t="shared" si="2"/>
        <v>-12.128957108029864</v>
      </c>
    </row>
    <row r="21" spans="1:14" ht="24.95" customHeight="1" x14ac:dyDescent="0.3">
      <c r="A21" s="38"/>
      <c r="B21" s="29"/>
      <c r="C21" s="29"/>
      <c r="D21" s="29"/>
      <c r="E21" s="29"/>
      <c r="F21" s="30"/>
      <c r="G21" s="46" t="s">
        <v>42</v>
      </c>
      <c r="H21" s="46"/>
      <c r="I21" s="9">
        <v>77092000</v>
      </c>
      <c r="J21" s="9">
        <f>SUM(K21:L21)</f>
        <v>88490248</v>
      </c>
      <c r="K21" s="9"/>
      <c r="L21" s="9">
        <v>88490248</v>
      </c>
      <c r="M21" s="33">
        <f t="shared" si="1"/>
        <v>11398248</v>
      </c>
      <c r="N21" s="14">
        <f t="shared" si="2"/>
        <v>14.785253982254968</v>
      </c>
    </row>
    <row r="22" spans="1:14" ht="24.95" customHeight="1" x14ac:dyDescent="0.3">
      <c r="A22" s="29"/>
      <c r="B22" s="29"/>
      <c r="C22" s="29"/>
      <c r="D22" s="29"/>
      <c r="E22" s="29"/>
      <c r="F22" s="30"/>
      <c r="G22" s="44" t="s">
        <v>47</v>
      </c>
      <c r="H22" s="45"/>
      <c r="I22" s="33">
        <v>19000000</v>
      </c>
      <c r="J22" s="9">
        <f t="shared" ref="J22:J23" si="5">SUM(K22:L22)</f>
        <v>31935800</v>
      </c>
      <c r="K22" s="34"/>
      <c r="L22" s="12">
        <v>31935800</v>
      </c>
      <c r="M22" s="33">
        <f t="shared" ref="M22:M23" si="6">J22-I22</f>
        <v>12935800</v>
      </c>
      <c r="N22" s="14">
        <f t="shared" ref="N22:N24" si="7">M22/I22*100</f>
        <v>68.083157894736843</v>
      </c>
    </row>
    <row r="23" spans="1:14" ht="24.95" customHeight="1" x14ac:dyDescent="0.3">
      <c r="A23" s="35"/>
      <c r="B23" s="29"/>
      <c r="C23" s="29"/>
      <c r="D23" s="29"/>
      <c r="E23" s="29"/>
      <c r="F23" s="30"/>
      <c r="G23" s="43" t="s">
        <v>48</v>
      </c>
      <c r="H23" s="43"/>
      <c r="I23" s="9">
        <v>30000000</v>
      </c>
      <c r="J23" s="9">
        <f t="shared" si="5"/>
        <v>0</v>
      </c>
      <c r="K23" s="4"/>
      <c r="L23" s="5"/>
      <c r="M23" s="33">
        <f t="shared" si="6"/>
        <v>-30000000</v>
      </c>
      <c r="N23" s="14">
        <f t="shared" si="7"/>
        <v>-100</v>
      </c>
    </row>
    <row r="24" spans="1:14" ht="24.95" customHeight="1" x14ac:dyDescent="0.3">
      <c r="A24" s="35"/>
      <c r="G24" s="46" t="s">
        <v>49</v>
      </c>
      <c r="H24" s="46"/>
      <c r="I24" s="9"/>
      <c r="J24" s="9">
        <v>263383962</v>
      </c>
      <c r="K24" s="72">
        <v>3184925</v>
      </c>
      <c r="L24" s="72">
        <v>260199037</v>
      </c>
      <c r="M24" s="73"/>
      <c r="N24" s="14"/>
    </row>
  </sheetData>
  <mergeCells count="22">
    <mergeCell ref="G23:H23"/>
    <mergeCell ref="G24:H24"/>
    <mergeCell ref="M3:N3"/>
    <mergeCell ref="A5:B6"/>
    <mergeCell ref="C5:C6"/>
    <mergeCell ref="D5:D6"/>
    <mergeCell ref="E5:F5"/>
    <mergeCell ref="G5:H6"/>
    <mergeCell ref="I5:I6"/>
    <mergeCell ref="J5:L5"/>
    <mergeCell ref="M5:N5"/>
    <mergeCell ref="A8:A12"/>
    <mergeCell ref="G21:H21"/>
    <mergeCell ref="G22:H22"/>
    <mergeCell ref="A1:N1"/>
    <mergeCell ref="A7:B7"/>
    <mergeCell ref="G7:H7"/>
    <mergeCell ref="G8:G11"/>
    <mergeCell ref="G12:G17"/>
    <mergeCell ref="A13:A19"/>
    <mergeCell ref="G18:G20"/>
    <mergeCell ref="A20:B20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L14" sqref="L14"/>
    </sheetView>
  </sheetViews>
  <sheetFormatPr defaultRowHeight="16.5" x14ac:dyDescent="0.3"/>
  <cols>
    <col min="2" max="2" width="15.5" bestFit="1" customWidth="1"/>
    <col min="3" max="6" width="9.625" customWidth="1"/>
    <col min="8" max="8" width="12.25" bestFit="1" customWidth="1"/>
    <col min="9" max="14" width="9.625" customWidth="1"/>
  </cols>
  <sheetData>
    <row r="1" spans="1:14" ht="20.25" x14ac:dyDescent="0.3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5"/>
    </row>
    <row r="2" spans="1:14" x14ac:dyDescent="0.3">
      <c r="A2" s="15"/>
      <c r="B2" s="15"/>
      <c r="C2" s="16"/>
      <c r="D2" s="16"/>
      <c r="E2" s="16"/>
      <c r="F2" s="16"/>
      <c r="G2" s="15"/>
      <c r="H2" s="15"/>
      <c r="I2" s="17"/>
      <c r="J2" s="17"/>
      <c r="K2" s="16"/>
      <c r="L2" s="16"/>
      <c r="M2" s="16"/>
      <c r="N2" s="15"/>
    </row>
    <row r="3" spans="1:14" x14ac:dyDescent="0.3">
      <c r="A3" s="15"/>
      <c r="B3" s="15"/>
      <c r="C3" s="16"/>
      <c r="D3" s="16"/>
      <c r="E3" s="16"/>
      <c r="F3" s="16"/>
      <c r="G3" s="15"/>
      <c r="H3" s="15"/>
      <c r="I3" s="17"/>
      <c r="J3" s="17"/>
      <c r="K3" s="16"/>
      <c r="L3" s="16"/>
      <c r="M3" s="47" t="s">
        <v>33</v>
      </c>
      <c r="N3" s="47"/>
    </row>
    <row r="4" spans="1:14" x14ac:dyDescent="0.3">
      <c r="A4" s="15"/>
      <c r="B4" s="15"/>
      <c r="C4" s="16"/>
      <c r="D4" s="16"/>
      <c r="E4" s="16"/>
      <c r="F4" s="16"/>
      <c r="G4" s="15"/>
      <c r="H4" s="15"/>
      <c r="I4" s="17"/>
      <c r="J4" s="17"/>
      <c r="K4" s="16"/>
      <c r="L4" s="16"/>
      <c r="M4" s="18"/>
      <c r="N4" s="18"/>
    </row>
    <row r="5" spans="1:14" ht="24.95" customHeight="1" x14ac:dyDescent="0.3">
      <c r="A5" s="66" t="s">
        <v>0</v>
      </c>
      <c r="B5" s="62"/>
      <c r="C5" s="67" t="s">
        <v>34</v>
      </c>
      <c r="D5" s="67" t="s">
        <v>35</v>
      </c>
      <c r="E5" s="68" t="s">
        <v>1</v>
      </c>
      <c r="F5" s="69"/>
      <c r="G5" s="62" t="s">
        <v>0</v>
      </c>
      <c r="H5" s="62"/>
      <c r="I5" s="70" t="s">
        <v>34</v>
      </c>
      <c r="J5" s="62" t="s">
        <v>36</v>
      </c>
      <c r="K5" s="62"/>
      <c r="L5" s="62"/>
      <c r="M5" s="68" t="s">
        <v>1</v>
      </c>
      <c r="N5" s="69"/>
    </row>
    <row r="6" spans="1:14" ht="24.95" customHeight="1" x14ac:dyDescent="0.3">
      <c r="A6" s="62"/>
      <c r="B6" s="62"/>
      <c r="C6" s="62"/>
      <c r="D6" s="62"/>
      <c r="E6" s="19" t="s">
        <v>2</v>
      </c>
      <c r="F6" s="20" t="s">
        <v>3</v>
      </c>
      <c r="G6" s="62"/>
      <c r="H6" s="62"/>
      <c r="I6" s="71"/>
      <c r="J6" s="21" t="s">
        <v>4</v>
      </c>
      <c r="K6" s="19" t="s">
        <v>5</v>
      </c>
      <c r="L6" s="19" t="s">
        <v>6</v>
      </c>
      <c r="M6" s="19" t="s">
        <v>2</v>
      </c>
      <c r="N6" s="20" t="s">
        <v>3</v>
      </c>
    </row>
    <row r="7" spans="1:14" ht="24.95" customHeight="1" x14ac:dyDescent="0.3">
      <c r="A7" s="62" t="s">
        <v>7</v>
      </c>
      <c r="B7" s="62"/>
      <c r="C7" s="22"/>
      <c r="D7" s="22"/>
      <c r="E7" s="22"/>
      <c r="F7" s="23"/>
      <c r="G7" s="62" t="s">
        <v>7</v>
      </c>
      <c r="H7" s="62"/>
      <c r="I7" s="24"/>
      <c r="J7" s="24"/>
      <c r="K7" s="24"/>
      <c r="L7" s="24"/>
      <c r="M7" s="25"/>
      <c r="N7" s="26"/>
    </row>
    <row r="8" spans="1:14" ht="24.95" customHeight="1" x14ac:dyDescent="0.3">
      <c r="A8" s="63" t="s">
        <v>5</v>
      </c>
      <c r="B8" s="19" t="s">
        <v>8</v>
      </c>
      <c r="C8" s="22"/>
      <c r="D8" s="22"/>
      <c r="E8" s="22"/>
      <c r="F8" s="23"/>
      <c r="G8" s="63" t="s">
        <v>9</v>
      </c>
      <c r="H8" s="19" t="s">
        <v>8</v>
      </c>
      <c r="I8" s="24"/>
      <c r="J8" s="24"/>
      <c r="K8" s="22"/>
      <c r="L8" s="22"/>
      <c r="M8" s="25"/>
      <c r="N8" s="26"/>
    </row>
    <row r="9" spans="1:14" ht="24.95" customHeight="1" x14ac:dyDescent="0.3">
      <c r="A9" s="64"/>
      <c r="B9" s="19" t="s">
        <v>10</v>
      </c>
      <c r="C9" s="22"/>
      <c r="D9" s="22"/>
      <c r="E9" s="22"/>
      <c r="F9" s="23"/>
      <c r="G9" s="64"/>
      <c r="H9" s="19" t="s">
        <v>11</v>
      </c>
      <c r="I9" s="24"/>
      <c r="J9" s="24"/>
      <c r="K9" s="22"/>
      <c r="L9" s="22"/>
      <c r="M9" s="25"/>
      <c r="N9" s="26"/>
    </row>
    <row r="10" spans="1:14" ht="24.95" customHeight="1" x14ac:dyDescent="0.3">
      <c r="A10" s="64"/>
      <c r="B10" s="19" t="s">
        <v>12</v>
      </c>
      <c r="C10" s="27"/>
      <c r="D10" s="22"/>
      <c r="E10" s="22"/>
      <c r="F10" s="23"/>
      <c r="G10" s="64"/>
      <c r="H10" s="19" t="s">
        <v>13</v>
      </c>
      <c r="I10" s="24"/>
      <c r="J10" s="24"/>
      <c r="K10" s="27"/>
      <c r="L10" s="22"/>
      <c r="M10" s="25"/>
      <c r="N10" s="26"/>
    </row>
    <row r="11" spans="1:14" ht="24.95" customHeight="1" x14ac:dyDescent="0.3">
      <c r="A11" s="65"/>
      <c r="B11" s="19" t="s">
        <v>14</v>
      </c>
      <c r="C11" s="27"/>
      <c r="D11" s="27"/>
      <c r="E11" s="22"/>
      <c r="F11" s="23"/>
      <c r="G11" s="65"/>
      <c r="H11" s="19" t="s">
        <v>15</v>
      </c>
      <c r="I11" s="24"/>
      <c r="J11" s="24"/>
      <c r="K11" s="22"/>
      <c r="L11" s="22"/>
      <c r="M11" s="25"/>
      <c r="N11" s="26"/>
    </row>
    <row r="12" spans="1:14" ht="24.95" customHeight="1" x14ac:dyDescent="0.3">
      <c r="A12" s="63" t="s">
        <v>6</v>
      </c>
      <c r="B12" s="19" t="s">
        <v>8</v>
      </c>
      <c r="C12" s="22"/>
      <c r="D12" s="22"/>
      <c r="E12" s="22"/>
      <c r="F12" s="23"/>
      <c r="G12" s="63" t="s">
        <v>16</v>
      </c>
      <c r="H12" s="19" t="s">
        <v>8</v>
      </c>
      <c r="I12" s="24"/>
      <c r="J12" s="24"/>
      <c r="K12" s="22"/>
      <c r="L12" s="22"/>
      <c r="M12" s="25"/>
      <c r="N12" s="26"/>
    </row>
    <row r="13" spans="1:14" ht="24.95" customHeight="1" x14ac:dyDescent="0.3">
      <c r="A13" s="64"/>
      <c r="B13" s="19" t="s">
        <v>17</v>
      </c>
      <c r="C13" s="22"/>
      <c r="D13" s="22"/>
      <c r="E13" s="22"/>
      <c r="F13" s="23"/>
      <c r="G13" s="64"/>
      <c r="H13" s="19" t="s">
        <v>18</v>
      </c>
      <c r="I13" s="24"/>
      <c r="J13" s="24"/>
      <c r="K13" s="22"/>
      <c r="L13" s="22"/>
      <c r="M13" s="25"/>
      <c r="N13" s="26"/>
    </row>
    <row r="14" spans="1:14" ht="24.95" customHeight="1" x14ac:dyDescent="0.3">
      <c r="A14" s="64"/>
      <c r="B14" s="19" t="s">
        <v>19</v>
      </c>
      <c r="C14" s="22"/>
      <c r="D14" s="22"/>
      <c r="E14" s="22"/>
      <c r="F14" s="23"/>
      <c r="G14" s="64"/>
      <c r="H14" s="19" t="s">
        <v>20</v>
      </c>
      <c r="I14" s="24"/>
      <c r="J14" s="24"/>
      <c r="K14" s="22"/>
      <c r="L14" s="27"/>
      <c r="M14" s="25"/>
      <c r="N14" s="26"/>
    </row>
    <row r="15" spans="1:14" ht="24.95" customHeight="1" x14ac:dyDescent="0.3">
      <c r="A15" s="64"/>
      <c r="B15" s="19" t="s">
        <v>21</v>
      </c>
      <c r="C15" s="27"/>
      <c r="D15" s="22"/>
      <c r="E15" s="22"/>
      <c r="F15" s="23"/>
      <c r="G15" s="64"/>
      <c r="H15" s="19" t="s">
        <v>22</v>
      </c>
      <c r="I15" s="24"/>
      <c r="J15" s="24"/>
      <c r="K15" s="22"/>
      <c r="L15" s="27"/>
      <c r="M15" s="25"/>
      <c r="N15" s="26"/>
    </row>
    <row r="16" spans="1:14" ht="24.95" customHeight="1" x14ac:dyDescent="0.3">
      <c r="A16" s="64"/>
      <c r="B16" s="19" t="s">
        <v>23</v>
      </c>
      <c r="C16" s="22"/>
      <c r="D16" s="22"/>
      <c r="E16" s="22"/>
      <c r="F16" s="23"/>
      <c r="G16" s="64"/>
      <c r="H16" s="19" t="s">
        <v>24</v>
      </c>
      <c r="I16" s="24"/>
      <c r="J16" s="24"/>
      <c r="K16" s="22"/>
      <c r="L16" s="22"/>
      <c r="M16" s="25"/>
      <c r="N16" s="26"/>
    </row>
    <row r="17" spans="1:14" ht="24.95" customHeight="1" x14ac:dyDescent="0.3">
      <c r="A17" s="64"/>
      <c r="B17" s="19" t="s">
        <v>25</v>
      </c>
      <c r="C17" s="22"/>
      <c r="D17" s="22"/>
      <c r="E17" s="22"/>
      <c r="F17" s="23"/>
      <c r="G17" s="65"/>
      <c r="H17" s="19" t="s">
        <v>26</v>
      </c>
      <c r="I17" s="24"/>
      <c r="J17" s="24"/>
      <c r="K17" s="22"/>
      <c r="L17" s="22"/>
      <c r="M17" s="25"/>
      <c r="N17" s="26"/>
    </row>
    <row r="18" spans="1:14" ht="24.95" customHeight="1" x14ac:dyDescent="0.3">
      <c r="A18" s="65"/>
      <c r="B18" s="19" t="s">
        <v>27</v>
      </c>
      <c r="C18" s="22"/>
      <c r="D18" s="22"/>
      <c r="E18" s="22"/>
      <c r="F18" s="23"/>
      <c r="G18" s="63" t="s">
        <v>28</v>
      </c>
      <c r="H18" s="28" t="s">
        <v>8</v>
      </c>
      <c r="I18" s="24"/>
      <c r="J18" s="24"/>
      <c r="K18" s="24"/>
      <c r="L18" s="24"/>
      <c r="M18" s="25"/>
      <c r="N18" s="26"/>
    </row>
    <row r="19" spans="1:14" ht="24.95" customHeight="1" x14ac:dyDescent="0.3">
      <c r="A19" s="53"/>
      <c r="B19" s="54"/>
      <c r="C19" s="54"/>
      <c r="D19" s="54"/>
      <c r="E19" s="54"/>
      <c r="F19" s="55"/>
      <c r="G19" s="64"/>
      <c r="H19" s="28" t="s">
        <v>15</v>
      </c>
      <c r="I19" s="24"/>
      <c r="J19" s="24"/>
      <c r="K19" s="22"/>
      <c r="L19" s="22"/>
      <c r="M19" s="25"/>
      <c r="N19" s="26"/>
    </row>
    <row r="20" spans="1:14" ht="24.95" customHeight="1" x14ac:dyDescent="0.3">
      <c r="A20" s="56"/>
      <c r="B20" s="57"/>
      <c r="C20" s="57"/>
      <c r="D20" s="57"/>
      <c r="E20" s="57"/>
      <c r="F20" s="58"/>
      <c r="G20" s="65"/>
      <c r="H20" s="28" t="s">
        <v>29</v>
      </c>
      <c r="I20" s="24"/>
      <c r="J20" s="24"/>
      <c r="K20" s="22"/>
      <c r="L20" s="22"/>
      <c r="M20" s="25"/>
      <c r="N20" s="26"/>
    </row>
    <row r="21" spans="1:14" ht="24.95" customHeight="1" x14ac:dyDescent="0.3">
      <c r="A21" s="56"/>
      <c r="B21" s="57"/>
      <c r="C21" s="57"/>
      <c r="D21" s="57"/>
      <c r="E21" s="57"/>
      <c r="F21" s="58"/>
      <c r="G21" s="62" t="s">
        <v>30</v>
      </c>
      <c r="H21" s="62"/>
      <c r="I21" s="24"/>
      <c r="J21" s="24"/>
      <c r="K21" s="27"/>
      <c r="L21" s="22"/>
      <c r="M21" s="25"/>
      <c r="N21" s="26"/>
    </row>
    <row r="22" spans="1:14" ht="24.95" customHeight="1" x14ac:dyDescent="0.3">
      <c r="A22" s="59"/>
      <c r="B22" s="60"/>
      <c r="C22" s="60"/>
      <c r="D22" s="60"/>
      <c r="E22" s="60"/>
      <c r="F22" s="61"/>
      <c r="G22" s="62" t="s">
        <v>31</v>
      </c>
      <c r="H22" s="62"/>
      <c r="I22" s="24"/>
      <c r="J22" s="24"/>
      <c r="K22" s="27"/>
      <c r="L22" s="22"/>
      <c r="M22" s="25"/>
      <c r="N22" s="26"/>
    </row>
    <row r="23" spans="1:14" ht="24.95" customHeight="1" x14ac:dyDescent="0.3"/>
  </sheetData>
  <mergeCells count="20">
    <mergeCell ref="A1:M1"/>
    <mergeCell ref="M3:N3"/>
    <mergeCell ref="A5:B6"/>
    <mergeCell ref="C5:C6"/>
    <mergeCell ref="D5:D6"/>
    <mergeCell ref="E5:F5"/>
    <mergeCell ref="G5:H6"/>
    <mergeCell ref="I5:I6"/>
    <mergeCell ref="J5:L5"/>
    <mergeCell ref="M5:N5"/>
    <mergeCell ref="A19:F22"/>
    <mergeCell ref="A7:B7"/>
    <mergeCell ref="G7:H7"/>
    <mergeCell ref="A8:A11"/>
    <mergeCell ref="G8:G11"/>
    <mergeCell ref="A12:A18"/>
    <mergeCell ref="G12:G17"/>
    <mergeCell ref="G18:G20"/>
    <mergeCell ref="G21:H21"/>
    <mergeCell ref="G22:H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최경란</cp:lastModifiedBy>
  <cp:lastPrinted>2013-01-15T08:06:34Z</cp:lastPrinted>
  <dcterms:created xsi:type="dcterms:W3CDTF">2013-01-15T05:16:00Z</dcterms:created>
  <dcterms:modified xsi:type="dcterms:W3CDTF">2013-02-19T00:51:35Z</dcterms:modified>
</cp:coreProperties>
</file>